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75" windowWidth="13455" windowHeight="12360" tabRatio="687" activeTab="0"/>
  </bookViews>
  <sheets>
    <sheet name="PENSIONADOS" sheetId="1" r:id="rId1"/>
  </sheets>
  <definedNames>
    <definedName name="_xlnm.Print_Area" localSheetId="0">'PENSIONADOS'!$A$1:$L$169</definedName>
  </definedNames>
  <calcPr fullCalcOnLoad="1"/>
</workbook>
</file>

<file path=xl/sharedStrings.xml><?xml version="1.0" encoding="utf-8"?>
<sst xmlns="http://schemas.openxmlformats.org/spreadsheetml/2006/main" count="430" uniqueCount="223">
  <si>
    <t>MUNICIPIO DE ZAPOTLANEJO, JALISCO</t>
  </si>
  <si>
    <t>NOMINA DE SUELDO</t>
  </si>
  <si>
    <t>HOJA # 1</t>
  </si>
  <si>
    <t>PERCEPCIONES</t>
  </si>
  <si>
    <t>SUB</t>
  </si>
  <si>
    <t xml:space="preserve">NOMBRE </t>
  </si>
  <si>
    <t>CARGO</t>
  </si>
  <si>
    <t>SALARIO</t>
  </si>
  <si>
    <t>OTRAS</t>
  </si>
  <si>
    <t>DESC. PRESTAMO</t>
  </si>
  <si>
    <t>FONACOT</t>
  </si>
  <si>
    <t>SUELDO NETO</t>
  </si>
  <si>
    <t>FIRMA</t>
  </si>
  <si>
    <t>CTA</t>
  </si>
  <si>
    <t>PENSIONADOS Y JUBILADOS</t>
  </si>
  <si>
    <t xml:space="preserve">Pensionado </t>
  </si>
  <si>
    <t>Pensionado Viudez</t>
  </si>
  <si>
    <t>Pensionado</t>
  </si>
  <si>
    <t>TOTAL</t>
  </si>
  <si>
    <t>HOJA # 2</t>
  </si>
  <si>
    <t>HOJA # 3</t>
  </si>
  <si>
    <t>Jubilado</t>
  </si>
  <si>
    <t>PE</t>
  </si>
  <si>
    <t>PE2</t>
  </si>
  <si>
    <t>PENSIONADO 102</t>
  </si>
  <si>
    <t>PENSIONADO 602</t>
  </si>
  <si>
    <t>JUBILADOS 102</t>
  </si>
  <si>
    <t>JUBILADOS 602</t>
  </si>
  <si>
    <t>HOJA # 4</t>
  </si>
  <si>
    <t>DEDUCCIONES</t>
  </si>
  <si>
    <t>FONDO AHORRO</t>
  </si>
  <si>
    <t>FA</t>
  </si>
  <si>
    <t>HOJA # 5</t>
  </si>
  <si>
    <t xml:space="preserve"> 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</si>
  <si>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</t>
  </si>
  <si>
    <t>CODIGO</t>
  </si>
  <si>
    <t>A01</t>
  </si>
  <si>
    <t>A02</t>
  </si>
  <si>
    <t>A05</t>
  </si>
  <si>
    <t>A04</t>
  </si>
  <si>
    <t>A06</t>
  </si>
  <si>
    <t>A07</t>
  </si>
  <si>
    <t>A09</t>
  </si>
  <si>
    <t>A08</t>
  </si>
  <si>
    <t>A10</t>
  </si>
  <si>
    <t>A11</t>
  </si>
  <si>
    <t>A12</t>
  </si>
  <si>
    <t>A13</t>
  </si>
  <si>
    <t>A14</t>
  </si>
  <si>
    <t>A15</t>
  </si>
  <si>
    <t>A16</t>
  </si>
  <si>
    <t>A18</t>
  </si>
  <si>
    <t>A19</t>
  </si>
  <si>
    <t>A20</t>
  </si>
  <si>
    <t>A23</t>
  </si>
  <si>
    <t>A24</t>
  </si>
  <si>
    <t>A25</t>
  </si>
  <si>
    <t>A26</t>
  </si>
  <si>
    <t>A27</t>
  </si>
  <si>
    <t>A28</t>
  </si>
  <si>
    <t>A29</t>
  </si>
  <si>
    <t>A42</t>
  </si>
  <si>
    <t>A30</t>
  </si>
  <si>
    <t>A31</t>
  </si>
  <si>
    <t>A32</t>
  </si>
  <si>
    <t>A33</t>
  </si>
  <si>
    <t>A35</t>
  </si>
  <si>
    <t>A36</t>
  </si>
  <si>
    <t>A37</t>
  </si>
  <si>
    <t>A38</t>
  </si>
  <si>
    <t>A39</t>
  </si>
  <si>
    <t>A40</t>
  </si>
  <si>
    <t>A41</t>
  </si>
  <si>
    <t>A43</t>
  </si>
  <si>
    <t>A44</t>
  </si>
  <si>
    <t>A45</t>
  </si>
  <si>
    <t>A46</t>
  </si>
  <si>
    <t>A47</t>
  </si>
  <si>
    <t>A48</t>
  </si>
  <si>
    <t>A49</t>
  </si>
  <si>
    <t>A51</t>
  </si>
  <si>
    <t>A52</t>
  </si>
  <si>
    <t>A54</t>
  </si>
  <si>
    <t>A55</t>
  </si>
  <si>
    <t>A57</t>
  </si>
  <si>
    <t>A58</t>
  </si>
  <si>
    <t>A60</t>
  </si>
  <si>
    <t>A63</t>
  </si>
  <si>
    <t>A61</t>
  </si>
  <si>
    <t>A56</t>
  </si>
  <si>
    <t>A53</t>
  </si>
  <si>
    <t>A62</t>
  </si>
  <si>
    <t>A59</t>
  </si>
  <si>
    <t>A50</t>
  </si>
  <si>
    <t>A64</t>
  </si>
  <si>
    <t>Green Vizcarra Cuauhtemoc</t>
  </si>
  <si>
    <t>Gutierrez Rodriguez J. Jesus</t>
  </si>
  <si>
    <t>A65</t>
  </si>
  <si>
    <t>De Lira Nuñez Emilio</t>
  </si>
  <si>
    <t>A66</t>
  </si>
  <si>
    <t>A67</t>
  </si>
  <si>
    <t>Carbajal Camarena Ma. Beatriz</t>
  </si>
  <si>
    <t>A68</t>
  </si>
  <si>
    <t>Barva Trujillo Jose</t>
  </si>
  <si>
    <t>A69</t>
  </si>
  <si>
    <t>Arevalos Garcia Ma. Teresa</t>
  </si>
  <si>
    <t>Total Percepciones</t>
  </si>
  <si>
    <t>Total Deducciones</t>
  </si>
  <si>
    <t>HOJA # 6</t>
  </si>
  <si>
    <t>A70</t>
  </si>
  <si>
    <t>Arambula Nuño Rita</t>
  </si>
  <si>
    <t>Jubilacion</t>
  </si>
  <si>
    <t>Dominguez Gonzalez Cristobal</t>
  </si>
  <si>
    <t>A72</t>
  </si>
  <si>
    <t>A73</t>
  </si>
  <si>
    <t>A74</t>
  </si>
  <si>
    <t>A75</t>
  </si>
  <si>
    <t>Serratos Martinez Jose</t>
  </si>
  <si>
    <t>Herrera Perez David</t>
  </si>
  <si>
    <t>Gutierrez De Loza Ylario</t>
  </si>
  <si>
    <t>A76</t>
  </si>
  <si>
    <t>Murillo Tapia Juan</t>
  </si>
  <si>
    <r>
      <t xml:space="preserve">           </t>
    </r>
    <r>
      <rPr>
        <b/>
        <sz val="8"/>
        <color indexed="17"/>
        <rFont val="Arial"/>
        <family val="2"/>
      </rPr>
      <t>2018-2021</t>
    </r>
  </si>
  <si>
    <t xml:space="preserve">           2018-2021</t>
  </si>
  <si>
    <r>
      <t xml:space="preserve">                </t>
    </r>
    <r>
      <rPr>
        <b/>
        <sz val="8"/>
        <color indexed="17"/>
        <rFont val="Arial"/>
        <family val="2"/>
      </rPr>
      <t>2018-2021</t>
    </r>
  </si>
  <si>
    <t>Calderon Lopez J. Nieves</t>
  </si>
  <si>
    <t>A77</t>
  </si>
  <si>
    <t>A78</t>
  </si>
  <si>
    <t>Lupercio Moreno Manuel</t>
  </si>
  <si>
    <t>A79</t>
  </si>
  <si>
    <t>A80</t>
  </si>
  <si>
    <t>A81</t>
  </si>
  <si>
    <t>A82</t>
  </si>
  <si>
    <t>Orozco Cardona María Agustina</t>
  </si>
  <si>
    <t>Rodríguez Aceves María del Rosario</t>
  </si>
  <si>
    <t>Gutiérrez Moreno María Hermelinda</t>
  </si>
  <si>
    <t>Nuño Almaraz Rosa</t>
  </si>
  <si>
    <t>A83</t>
  </si>
  <si>
    <t>A84</t>
  </si>
  <si>
    <t>A85</t>
  </si>
  <si>
    <t>A86</t>
  </si>
  <si>
    <t>A87</t>
  </si>
  <si>
    <t>A88</t>
  </si>
  <si>
    <t>A89</t>
  </si>
  <si>
    <t>A90</t>
  </si>
  <si>
    <t>A91</t>
  </si>
  <si>
    <t>A92</t>
  </si>
  <si>
    <t>A93</t>
  </si>
  <si>
    <t>A94</t>
  </si>
  <si>
    <t>A95</t>
  </si>
  <si>
    <t>Torres Arroyo Sofía</t>
  </si>
  <si>
    <t>Muñoz Mena Antonio</t>
  </si>
  <si>
    <t>Torres Navarro Cecilio</t>
  </si>
  <si>
    <t>Lozano Cortés Lucio</t>
  </si>
  <si>
    <t>Hernández González Salvador</t>
  </si>
  <si>
    <t>Flores Navarro Francisco</t>
  </si>
  <si>
    <t>Hermosillo Torres Rafael</t>
  </si>
  <si>
    <t>Martínez Padilla Alfredo</t>
  </si>
  <si>
    <t>De la Cruz Vera Vidal</t>
  </si>
  <si>
    <t>Ramírez Olivares Salvador</t>
  </si>
  <si>
    <t>Estrada García Ramón</t>
  </si>
  <si>
    <t>Ramírez Tapia Felipe</t>
  </si>
  <si>
    <t>Camarena Vazquez Porfirio</t>
  </si>
  <si>
    <t>HOJA # 7</t>
  </si>
  <si>
    <t>SEGUNDA QUINCENA OCTUBRE 2019</t>
  </si>
  <si>
    <t xml:space="preserve">Rodriguez Renteria Ramona </t>
  </si>
  <si>
    <t xml:space="preserve">Moran Maldonado Juan Martin </t>
  </si>
  <si>
    <t xml:space="preserve">Villavicencio Urzua Arturo </t>
  </si>
  <si>
    <t xml:space="preserve">Ruiz Ruiz Bernardino </t>
  </si>
  <si>
    <t xml:space="preserve"> Ruiz Ruiz Gregorio</t>
  </si>
  <si>
    <t xml:space="preserve">Jimenez Casillas Luciano  </t>
  </si>
  <si>
    <t xml:space="preserve"> Bustos Ramirez Martha Elba</t>
  </si>
  <si>
    <t xml:space="preserve"> Reynoso Nuño Paula</t>
  </si>
  <si>
    <t xml:space="preserve">Delgadillo Lomeli Ruben </t>
  </si>
  <si>
    <t xml:space="preserve">Jimenez Casillas  Salvador </t>
  </si>
  <si>
    <t xml:space="preserve">Jimenez Valdivia Antonio </t>
  </si>
  <si>
    <t xml:space="preserve">Alvarez Salcedo Ezequiel </t>
  </si>
  <si>
    <t xml:space="preserve">Bernal Montes Francisco </t>
  </si>
  <si>
    <t xml:space="preserve">Becerra Arambula Ignacia </t>
  </si>
  <si>
    <t xml:space="preserve">Vazquez Reynoso J. Guadalupe </t>
  </si>
  <si>
    <t xml:space="preserve">Diaz Medina Joaquin </t>
  </si>
  <si>
    <t xml:space="preserve">Jimenez Valdivia Jose </t>
  </si>
  <si>
    <t xml:space="preserve">Vazquez Reynoso Jose </t>
  </si>
  <si>
    <t xml:space="preserve">Nuño Cervantes Luis </t>
  </si>
  <si>
    <t xml:space="preserve"> Aguirre Gonzalez Emilia</t>
  </si>
  <si>
    <t xml:space="preserve">Rodriguez Camacho Hildeliza </t>
  </si>
  <si>
    <t xml:space="preserve">Padilla Renteria Agustin </t>
  </si>
  <si>
    <t xml:space="preserve">Orozco Neri  J. Refugio </t>
  </si>
  <si>
    <t xml:space="preserve"> Martinez Lujano Antonio</t>
  </si>
  <si>
    <t xml:space="preserve">Gomez Macias Ismael </t>
  </si>
  <si>
    <t xml:space="preserve">Solis Delgadillo Jose Juan </t>
  </si>
  <si>
    <t xml:space="preserve">Aceves Gonzalez Juan </t>
  </si>
  <si>
    <t xml:space="preserve">Vera Gonzalez Lucio </t>
  </si>
  <si>
    <t xml:space="preserve">Ocampo Magallanes Pedro </t>
  </si>
  <si>
    <t>Carrillo Martinez Rafael</t>
  </si>
  <si>
    <t xml:space="preserve">Gonzalez Ramirez Ramon </t>
  </si>
  <si>
    <t xml:space="preserve">Garcia Olivarez Roberto </t>
  </si>
  <si>
    <t>Garcia Murguia Rodolfo</t>
  </si>
  <si>
    <t>Lomeli Limon  Ramon</t>
  </si>
  <si>
    <t xml:space="preserve">Nuño Ruiz Sidronio </t>
  </si>
  <si>
    <t xml:space="preserve">Muñiz Miranda Porfirio </t>
  </si>
  <si>
    <t>Arana Diaz Berenice Del Rosario</t>
  </si>
  <si>
    <t xml:space="preserve">Naranjo Molina Ma. Concepcion </t>
  </si>
  <si>
    <t xml:space="preserve">Navarro Lomeli Ma. Teresa </t>
  </si>
  <si>
    <t xml:space="preserve">Corrales Osorio Maria </t>
  </si>
  <si>
    <t xml:space="preserve">Mendoza Perez Maria Fatima </t>
  </si>
  <si>
    <t xml:space="preserve">Garcia Gonzalez Ramona </t>
  </si>
  <si>
    <t xml:space="preserve"> Maciel Silva Apolonio</t>
  </si>
  <si>
    <t xml:space="preserve">Carrasco Orozco Audon </t>
  </si>
  <si>
    <t xml:space="preserve">Trujillo Garcia  Armando </t>
  </si>
  <si>
    <t xml:space="preserve">Jimenez Padilla Desiderio </t>
  </si>
  <si>
    <t>Mancilla Hernandez Carlos</t>
  </si>
  <si>
    <t xml:space="preserve">Jimenez Nuño Rafael </t>
  </si>
  <si>
    <t>Maldonado Torres Celia</t>
  </si>
  <si>
    <t xml:space="preserve">Rojas Davalos Rocio Leticia </t>
  </si>
  <si>
    <t xml:space="preserve"> Ruiz Ruiz Benjamin</t>
  </si>
  <si>
    <t xml:space="preserve">Maldonado Ramirez Alfonso </t>
  </si>
  <si>
    <t xml:space="preserve">Mendoza Jauregui Catalina </t>
  </si>
  <si>
    <t xml:space="preserve"> Lomeli Chavez Ma. Ines</t>
  </si>
  <si>
    <t xml:space="preserve">Pulido Davalos Sara Alicia </t>
  </si>
  <si>
    <t xml:space="preserve">de la Torre Plascencia Antonio </t>
  </si>
  <si>
    <t xml:space="preserve"> Torres Mercado Emilia</t>
  </si>
  <si>
    <t xml:space="preserve">Garcia Sanchez Teresa 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</si>
</sst>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mm/yy"/>
    <numFmt numFmtId="166" formatCode="_-\$* #,##0.00_-;&quot;-$&quot;* #,##0.00_-;_-\$* \-??_-;_-@_-"/>
    <numFmt numFmtId="167" formatCode="[$-80A]dddd\,\ dd&quot; de &quot;mmmm&quot; de &quot;yyyy"/>
    <numFmt numFmtId="168" formatCode="[$-80A]hh:mm:ss\ AM/PM"/>
    <numFmt numFmtId="169" formatCode="&quot;$&quot;#,##0.00"/>
    <numFmt numFmtId="170" formatCode="_-&quot;$&quot;* #,##0.000_-;\-&quot;$&quot;* #,##0.000_-;_-&quot;$&quot;* &quot;-&quot;??_-;_-@_-"/>
    <numFmt numFmtId="171" formatCode="_-&quot;$&quot;* #,##0.0_-;\-&quot;$&quot;* #,##0.0_-;_-&quot;$&quot;* &quot;-&quot;??_-;_-@_-"/>
    <numFmt numFmtId="172" formatCode="_-&quot;$&quot;* #,##0_-;\-&quot;$&quot;* #,##0_-;_-&quot;$&quot;* &quot;-&quot;??_-;_-@_-"/>
    <numFmt numFmtId="173" formatCode="&quot;$&quot;#,##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59">
    <font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7"/>
      <color rgb="FFFF0000"/>
      <name val="Arial"/>
      <family val="2"/>
    </font>
    <font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1" borderId="0" applyNumberFormat="0" applyBorder="0" applyAlignment="0" applyProtection="0"/>
    <xf numFmtId="2" fontId="3" fillId="0" borderId="0">
      <alignment horizontal="center"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2" fillId="0" borderId="8" applyNumberFormat="0" applyFill="0" applyAlignment="0" applyProtection="0"/>
    <xf numFmtId="0" fontId="54" fillId="0" borderId="9" applyNumberFormat="0" applyFill="0" applyAlignment="0" applyProtection="0"/>
  </cellStyleXfs>
  <cellXfs count="196">
    <xf numFmtId="0" fontId="0" fillId="0" borderId="0" xfId="0" applyAlignment="1">
      <alignment/>
    </xf>
    <xf numFmtId="164" fontId="0" fillId="0" borderId="0" xfId="48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165" fontId="2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3" fillId="0" borderId="0" xfId="48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164" fontId="3" fillId="0" borderId="0" xfId="48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64" fontId="3" fillId="0" borderId="11" xfId="48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164" fontId="3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166" fontId="0" fillId="33" borderId="0" xfId="0" applyNumberFormat="1" applyFill="1" applyAlignment="1">
      <alignment/>
    </xf>
    <xf numFmtId="0" fontId="0" fillId="34" borderId="0" xfId="0" applyFont="1" applyFill="1" applyAlignment="1">
      <alignment/>
    </xf>
    <xf numFmtId="166" fontId="0" fillId="34" borderId="0" xfId="0" applyNumberFormat="1" applyFill="1" applyAlignment="1">
      <alignment/>
    </xf>
    <xf numFmtId="0" fontId="0" fillId="35" borderId="0" xfId="0" applyFont="1" applyFill="1" applyAlignment="1">
      <alignment/>
    </xf>
    <xf numFmtId="166" fontId="0" fillId="35" borderId="0" xfId="0" applyNumberFormat="1" applyFill="1" applyAlignment="1">
      <alignment/>
    </xf>
    <xf numFmtId="0" fontId="0" fillId="36" borderId="0" xfId="0" applyFont="1" applyFill="1" applyAlignment="1">
      <alignment/>
    </xf>
    <xf numFmtId="166" fontId="0" fillId="36" borderId="0" xfId="0" applyNumberFormat="1" applyFill="1" applyAlignment="1">
      <alignment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164" fontId="9" fillId="0" borderId="12" xfId="48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/>
    </xf>
    <xf numFmtId="43" fontId="0" fillId="0" borderId="0" xfId="0" applyNumberFormat="1" applyAlignment="1">
      <alignment/>
    </xf>
    <xf numFmtId="0" fontId="3" fillId="0" borderId="12" xfId="0" applyFont="1" applyFill="1" applyBorder="1" applyAlignment="1">
      <alignment horizontal="left" vertical="center"/>
    </xf>
    <xf numFmtId="0" fontId="3" fillId="0" borderId="12" xfId="54" applyFont="1" applyFill="1" applyBorder="1" applyAlignment="1">
      <alignment vertical="center"/>
      <protection/>
    </xf>
    <xf numFmtId="0" fontId="9" fillId="0" borderId="12" xfId="54" applyFont="1" applyFill="1" applyBorder="1" applyAlignment="1">
      <alignment vertical="center"/>
      <protection/>
    </xf>
    <xf numFmtId="0" fontId="2" fillId="0" borderId="13" xfId="0" applyFont="1" applyBorder="1" applyAlignment="1">
      <alignment horizontal="center"/>
    </xf>
    <xf numFmtId="0" fontId="3" fillId="0" borderId="14" xfId="54" applyFont="1" applyBorder="1" applyAlignment="1">
      <alignment vertical="center"/>
      <protection/>
    </xf>
    <xf numFmtId="0" fontId="3" fillId="0" borderId="15" xfId="48" applyNumberFormat="1" applyFont="1" applyFill="1" applyBorder="1" applyAlignment="1" applyProtection="1">
      <alignment horizontal="center"/>
      <protection/>
    </xf>
    <xf numFmtId="164" fontId="3" fillId="0" borderId="16" xfId="48" applyFont="1" applyFill="1" applyBorder="1" applyAlignment="1" applyProtection="1">
      <alignment/>
      <protection/>
    </xf>
    <xf numFmtId="164" fontId="3" fillId="0" borderId="16" xfId="48" applyFont="1" applyFill="1" applyBorder="1" applyAlignment="1" applyProtection="1">
      <alignment horizontal="center"/>
      <protection/>
    </xf>
    <xf numFmtId="164" fontId="3" fillId="0" borderId="17" xfId="48" applyFont="1" applyFill="1" applyBorder="1" applyAlignment="1" applyProtection="1">
      <alignment horizontal="center"/>
      <protection/>
    </xf>
    <xf numFmtId="0" fontId="3" fillId="0" borderId="12" xfId="54" applyFont="1" applyFill="1" applyBorder="1" applyAlignment="1">
      <alignment vertical="center" wrapText="1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8" fillId="0" borderId="12" xfId="0" applyFont="1" applyBorder="1" applyAlignment="1">
      <alignment horizontal="left"/>
    </xf>
    <xf numFmtId="164" fontId="2" fillId="0" borderId="0" xfId="48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8" fillId="0" borderId="24" xfId="0" applyFont="1" applyBorder="1" applyAlignment="1">
      <alignment horizontal="left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NumberFormat="1" applyAlignment="1">
      <alignment/>
    </xf>
    <xf numFmtId="3" fontId="55" fillId="0" borderId="0" xfId="0" applyNumberFormat="1" applyFont="1" applyAlignment="1">
      <alignment/>
    </xf>
    <xf numFmtId="164" fontId="55" fillId="0" borderId="0" xfId="48" applyFont="1" applyFill="1" applyBorder="1" applyAlignment="1" applyProtection="1">
      <alignment/>
      <protection/>
    </xf>
    <xf numFmtId="0" fontId="55" fillId="0" borderId="0" xfId="0" applyFont="1" applyAlignment="1">
      <alignment/>
    </xf>
    <xf numFmtId="43" fontId="55" fillId="0" borderId="0" xfId="0" applyNumberFormat="1" applyFont="1" applyAlignment="1">
      <alignment/>
    </xf>
    <xf numFmtId="164" fontId="56" fillId="0" borderId="0" xfId="48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3" fontId="3" fillId="0" borderId="0" xfId="48" applyNumberFormat="1" applyFont="1" applyFill="1" applyBorder="1" applyAlignment="1" applyProtection="1">
      <alignment/>
      <protection/>
    </xf>
    <xf numFmtId="3" fontId="3" fillId="0" borderId="25" xfId="48" applyNumberFormat="1" applyFont="1" applyFill="1" applyBorder="1" applyAlignment="1" applyProtection="1">
      <alignment horizontal="center"/>
      <protection/>
    </xf>
    <xf numFmtId="3" fontId="0" fillId="0" borderId="0" xfId="0" applyNumberFormat="1" applyBorder="1" applyAlignment="1">
      <alignment/>
    </xf>
    <xf numFmtId="3" fontId="2" fillId="0" borderId="0" xfId="48" applyNumberFormat="1" applyFont="1" applyFill="1" applyBorder="1" applyAlignment="1" applyProtection="1">
      <alignment/>
      <protection/>
    </xf>
    <xf numFmtId="3" fontId="0" fillId="0" borderId="0" xfId="48" applyNumberFormat="1" applyFont="1" applyFill="1" applyBorder="1" applyAlignment="1" applyProtection="1">
      <alignment/>
      <protection/>
    </xf>
    <xf numFmtId="3" fontId="6" fillId="0" borderId="18" xfId="0" applyNumberFormat="1" applyFont="1" applyBorder="1" applyAlignment="1">
      <alignment horizontal="center" vertical="center" wrapText="1"/>
    </xf>
    <xf numFmtId="3" fontId="55" fillId="0" borderId="0" xfId="48" applyNumberFormat="1" applyFont="1" applyFill="1" applyBorder="1" applyAlignment="1" applyProtection="1">
      <alignment/>
      <protection/>
    </xf>
    <xf numFmtId="3" fontId="57" fillId="0" borderId="0" xfId="0" applyNumberFormat="1" applyFont="1" applyAlignment="1">
      <alignment/>
    </xf>
    <xf numFmtId="3" fontId="11" fillId="0" borderId="0" xfId="48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0" fillId="37" borderId="0" xfId="54" applyFont="1" applyFill="1" applyBorder="1" applyAlignment="1">
      <alignment vertical="center"/>
      <protection/>
    </xf>
    <xf numFmtId="164" fontId="2" fillId="0" borderId="0" xfId="48" applyFont="1" applyFill="1" applyBorder="1" applyAlignment="1" applyProtection="1">
      <alignment horizontal="center" vertical="center"/>
      <protection/>
    </xf>
    <xf numFmtId="3" fontId="2" fillId="0" borderId="0" xfId="48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left"/>
    </xf>
    <xf numFmtId="44" fontId="3" fillId="0" borderId="12" xfId="48" applyNumberFormat="1" applyFont="1" applyFill="1" applyBorder="1" applyAlignment="1" applyProtection="1">
      <alignment horizontal="center" vertical="center"/>
      <protection/>
    </xf>
    <xf numFmtId="44" fontId="3" fillId="0" borderId="12" xfId="48" applyNumberFormat="1" applyFont="1" applyFill="1" applyBorder="1" applyAlignment="1" applyProtection="1">
      <alignment/>
      <protection/>
    </xf>
    <xf numFmtId="44" fontId="3" fillId="0" borderId="12" xfId="48" applyNumberFormat="1" applyFont="1" applyFill="1" applyBorder="1" applyAlignment="1" applyProtection="1">
      <alignment horizontal="center"/>
      <protection/>
    </xf>
    <xf numFmtId="44" fontId="3" fillId="37" borderId="12" xfId="0" applyNumberFormat="1" applyFont="1" applyFill="1" applyBorder="1" applyAlignment="1">
      <alignment horizontal="center"/>
    </xf>
    <xf numFmtId="44" fontId="9" fillId="37" borderId="12" xfId="48" applyNumberFormat="1" applyFont="1" applyFill="1" applyBorder="1" applyAlignment="1" applyProtection="1">
      <alignment horizontal="center" vertical="center"/>
      <protection/>
    </xf>
    <xf numFmtId="44" fontId="3" fillId="0" borderId="12" xfId="48" applyNumberFormat="1" applyFont="1" applyFill="1" applyBorder="1" applyAlignment="1" applyProtection="1">
      <alignment horizontal="center" vertical="center" wrapText="1"/>
      <protection/>
    </xf>
    <xf numFmtId="169" fontId="3" fillId="0" borderId="12" xfId="0" applyNumberFormat="1" applyFont="1" applyBorder="1" applyAlignment="1">
      <alignment/>
    </xf>
    <xf numFmtId="169" fontId="3" fillId="0" borderId="12" xfId="48" applyNumberFormat="1" applyFont="1" applyFill="1" applyBorder="1" applyAlignment="1" applyProtection="1">
      <alignment horizontal="center" vertical="center"/>
      <protection/>
    </xf>
    <xf numFmtId="169" fontId="3" fillId="0" borderId="12" xfId="48" applyNumberFormat="1" applyFont="1" applyFill="1" applyBorder="1" applyAlignment="1" applyProtection="1">
      <alignment/>
      <protection/>
    </xf>
    <xf numFmtId="169" fontId="3" fillId="0" borderId="12" xfId="48" applyNumberFormat="1" applyFont="1" applyFill="1" applyBorder="1" applyAlignment="1" applyProtection="1">
      <alignment horizontal="center"/>
      <protection/>
    </xf>
    <xf numFmtId="169" fontId="9" fillId="0" borderId="12" xfId="48" applyNumberFormat="1" applyFont="1" applyFill="1" applyBorder="1" applyAlignment="1" applyProtection="1">
      <alignment horizontal="center" vertical="center"/>
      <protection/>
    </xf>
    <xf numFmtId="169" fontId="3" fillId="0" borderId="12" xfId="48" applyNumberFormat="1" applyFont="1" applyFill="1" applyBorder="1" applyAlignment="1" applyProtection="1">
      <alignment vertical="center"/>
      <protection/>
    </xf>
    <xf numFmtId="169" fontId="3" fillId="0" borderId="12" xfId="0" applyNumberFormat="1" applyFont="1" applyBorder="1" applyAlignment="1">
      <alignment vertical="center"/>
    </xf>
    <xf numFmtId="169" fontId="3" fillId="0" borderId="26" xfId="48" applyNumberFormat="1" applyFont="1" applyFill="1" applyBorder="1" applyAlignment="1" applyProtection="1">
      <alignment horizontal="center" vertical="center"/>
      <protection/>
    </xf>
    <xf numFmtId="169" fontId="3" fillId="0" borderId="26" xfId="48" applyNumberFormat="1" applyFont="1" applyFill="1" applyBorder="1" applyAlignment="1" applyProtection="1">
      <alignment horizontal="center"/>
      <protection/>
    </xf>
    <xf numFmtId="0" fontId="58" fillId="0" borderId="12" xfId="54" applyFont="1" applyFill="1" applyBorder="1" applyAlignment="1">
      <alignment vertical="center"/>
      <protection/>
    </xf>
    <xf numFmtId="0" fontId="58" fillId="0" borderId="12" xfId="54" applyFont="1" applyFill="1" applyBorder="1" applyAlignment="1">
      <alignment vertical="center" wrapText="1"/>
      <protection/>
    </xf>
    <xf numFmtId="0" fontId="6" fillId="0" borderId="0" xfId="0" applyFont="1" applyBorder="1" applyAlignment="1">
      <alignment horizontal="center"/>
    </xf>
    <xf numFmtId="0" fontId="13" fillId="0" borderId="12" xfId="0" applyFont="1" applyBorder="1" applyAlignment="1">
      <alignment vertical="center"/>
    </xf>
    <xf numFmtId="0" fontId="0" fillId="0" borderId="12" xfId="0" applyNumberFormat="1" applyFill="1" applyBorder="1" applyAlignment="1">
      <alignment/>
    </xf>
    <xf numFmtId="0" fontId="3" fillId="0" borderId="12" xfId="0" applyFont="1" applyBorder="1" applyAlignment="1">
      <alignment horizontal="left"/>
    </xf>
    <xf numFmtId="169" fontId="9" fillId="37" borderId="26" xfId="48" applyNumberFormat="1" applyFont="1" applyFill="1" applyBorder="1" applyAlignment="1" applyProtection="1">
      <alignment horizontal="center" vertical="center"/>
      <protection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3" fontId="6" fillId="0" borderId="29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/>
    </xf>
    <xf numFmtId="0" fontId="8" fillId="0" borderId="30" xfId="0" applyFont="1" applyBorder="1" applyAlignment="1">
      <alignment horizontal="left"/>
    </xf>
    <xf numFmtId="169" fontId="2" fillId="0" borderId="31" xfId="48" applyNumberFormat="1" applyFont="1" applyFill="1" applyBorder="1" applyAlignment="1" applyProtection="1">
      <alignment/>
      <protection/>
    </xf>
    <xf numFmtId="169" fontId="2" fillId="0" borderId="32" xfId="48" applyNumberFormat="1" applyFont="1" applyFill="1" applyBorder="1" applyAlignment="1" applyProtection="1">
      <alignment horizontal="center"/>
      <protection/>
    </xf>
    <xf numFmtId="166" fontId="12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3" fillId="0" borderId="28" xfId="0" applyFont="1" applyBorder="1" applyAlignment="1">
      <alignment/>
    </xf>
    <xf numFmtId="3" fontId="3" fillId="0" borderId="36" xfId="48" applyNumberFormat="1" applyFont="1" applyFill="1" applyBorder="1" applyAlignment="1" applyProtection="1">
      <alignment/>
      <protection/>
    </xf>
    <xf numFmtId="169" fontId="2" fillId="0" borderId="37" xfId="48" applyNumberFormat="1" applyFont="1" applyFill="1" applyBorder="1" applyAlignment="1" applyProtection="1">
      <alignment horizontal="center" vertical="center"/>
      <protection/>
    </xf>
    <xf numFmtId="164" fontId="3" fillId="0" borderId="0" xfId="48" applyFont="1" applyFill="1" applyBorder="1" applyAlignment="1" applyProtection="1">
      <alignment vertical="center"/>
      <protection/>
    </xf>
    <xf numFmtId="164" fontId="2" fillId="0" borderId="0" xfId="48" applyFont="1" applyFill="1" applyBorder="1" applyAlignment="1" applyProtection="1">
      <alignment vertical="center"/>
      <protection/>
    </xf>
    <xf numFmtId="169" fontId="2" fillId="0" borderId="0" xfId="48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6" fillId="0" borderId="38" xfId="0" applyFont="1" applyBorder="1" applyAlignment="1">
      <alignment horizontal="center"/>
    </xf>
    <xf numFmtId="0" fontId="3" fillId="0" borderId="12" xfId="0" applyFont="1" applyBorder="1" applyAlignment="1">
      <alignment vertical="center"/>
    </xf>
    <xf numFmtId="0" fontId="12" fillId="0" borderId="0" xfId="0" applyNumberFormat="1" applyFont="1" applyFill="1" applyAlignment="1">
      <alignment/>
    </xf>
    <xf numFmtId="43" fontId="0" fillId="0" borderId="0" xfId="0" applyNumberFormat="1" applyFill="1" applyAlignment="1">
      <alignment/>
    </xf>
    <xf numFmtId="0" fontId="13" fillId="0" borderId="12" xfId="0" applyFont="1" applyFill="1" applyBorder="1" applyAlignment="1">
      <alignment vertical="center"/>
    </xf>
    <xf numFmtId="169" fontId="3" fillId="0" borderId="12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/>
    </xf>
    <xf numFmtId="169" fontId="2" fillId="0" borderId="40" xfId="48" applyNumberFormat="1" applyFont="1" applyFill="1" applyBorder="1" applyAlignment="1" applyProtection="1">
      <alignment horizontal="center"/>
      <protection/>
    </xf>
    <xf numFmtId="169" fontId="3" fillId="0" borderId="12" xfId="54" applyNumberFormat="1" applyFont="1" applyFill="1" applyBorder="1" applyAlignment="1">
      <alignment vertical="center" wrapText="1"/>
      <protection/>
    </xf>
    <xf numFmtId="169" fontId="9" fillId="0" borderId="12" xfId="0" applyNumberFormat="1" applyFont="1" applyFill="1" applyBorder="1" applyAlignment="1">
      <alignment vertical="center"/>
    </xf>
    <xf numFmtId="169" fontId="3" fillId="0" borderId="12" xfId="54" applyNumberFormat="1" applyFont="1" applyFill="1" applyBorder="1" applyAlignment="1">
      <alignment vertical="center"/>
      <protection/>
    </xf>
    <xf numFmtId="169" fontId="9" fillId="0" borderId="12" xfId="54" applyNumberFormat="1" applyFont="1" applyFill="1" applyBorder="1" applyAlignment="1">
      <alignment vertical="center"/>
      <protection/>
    </xf>
    <xf numFmtId="169" fontId="3" fillId="0" borderId="12" xfId="0" applyNumberFormat="1" applyFont="1" applyFill="1" applyBorder="1" applyAlignment="1">
      <alignment horizontal="left" vertical="center"/>
    </xf>
    <xf numFmtId="0" fontId="12" fillId="0" borderId="0" xfId="0" applyFont="1" applyFill="1" applyAlignment="1">
      <alignment/>
    </xf>
    <xf numFmtId="164" fontId="2" fillId="0" borderId="41" xfId="48" applyFont="1" applyFill="1" applyBorder="1" applyAlignment="1" applyProtection="1">
      <alignment/>
      <protection/>
    </xf>
    <xf numFmtId="0" fontId="3" fillId="0" borderId="0" xfId="0" applyFont="1" applyBorder="1" applyAlignment="1">
      <alignment vertical="center"/>
    </xf>
    <xf numFmtId="0" fontId="6" fillId="0" borderId="4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3" fontId="6" fillId="0" borderId="46" xfId="0" applyNumberFormat="1" applyFont="1" applyBorder="1" applyAlignment="1">
      <alignment horizontal="center" vertical="center" wrapText="1"/>
    </xf>
    <xf numFmtId="3" fontId="6" fillId="0" borderId="47" xfId="0" applyNumberFormat="1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2" fillId="38" borderId="49" xfId="0" applyFont="1" applyFill="1" applyBorder="1" applyAlignment="1">
      <alignment horizontal="center"/>
    </xf>
    <xf numFmtId="0" fontId="2" fillId="38" borderId="16" xfId="0" applyFont="1" applyFill="1" applyBorder="1" applyAlignment="1">
      <alignment horizontal="center"/>
    </xf>
    <xf numFmtId="0" fontId="2" fillId="38" borderId="50" xfId="0" applyFont="1" applyFill="1" applyBorder="1" applyAlignment="1">
      <alignment horizontal="center"/>
    </xf>
    <xf numFmtId="164" fontId="2" fillId="0" borderId="15" xfId="48" applyFont="1" applyFill="1" applyBorder="1" applyAlignment="1" applyProtection="1">
      <alignment horizontal="center"/>
      <protection/>
    </xf>
    <xf numFmtId="164" fontId="2" fillId="0" borderId="44" xfId="48" applyFont="1" applyFill="1" applyBorder="1" applyAlignment="1" applyProtection="1">
      <alignment horizontal="center"/>
      <protection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3" fontId="6" fillId="0" borderId="53" xfId="0" applyNumberFormat="1" applyFont="1" applyBorder="1" applyAlignment="1">
      <alignment horizontal="center" vertical="center" wrapText="1"/>
    </xf>
    <xf numFmtId="3" fontId="6" fillId="0" borderId="54" xfId="0" applyNumberFormat="1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164" fontId="2" fillId="0" borderId="57" xfId="48" applyFont="1" applyFill="1" applyBorder="1" applyAlignment="1" applyProtection="1">
      <alignment horizontal="center"/>
      <protection/>
    </xf>
    <xf numFmtId="164" fontId="2" fillId="0" borderId="32" xfId="48" applyFont="1" applyFill="1" applyBorder="1" applyAlignment="1" applyProtection="1">
      <alignment horizontal="center"/>
      <protection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3" fontId="6" fillId="0" borderId="42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2" fillId="38" borderId="0" xfId="0" applyFont="1" applyFill="1" applyBorder="1" applyAlignment="1">
      <alignment horizont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164" fontId="2" fillId="0" borderId="14" xfId="48" applyFont="1" applyFill="1" applyBorder="1" applyAlignment="1" applyProtection="1">
      <alignment horizontal="center"/>
      <protection/>
    </xf>
    <xf numFmtId="164" fontId="2" fillId="0" borderId="64" xfId="48" applyFont="1" applyFill="1" applyBorder="1" applyAlignment="1" applyProtection="1">
      <alignment horizontal="center"/>
      <protection/>
    </xf>
    <xf numFmtId="164" fontId="2" fillId="0" borderId="65" xfId="48" applyFont="1" applyFill="1" applyBorder="1" applyAlignment="1" applyProtection="1">
      <alignment horizontal="center"/>
      <protection/>
    </xf>
    <xf numFmtId="164" fontId="2" fillId="0" borderId="66" xfId="48" applyFont="1" applyFill="1" applyBorder="1" applyAlignment="1" applyProtection="1">
      <alignment horizontal="center"/>
      <protection/>
    </xf>
    <xf numFmtId="0" fontId="6" fillId="0" borderId="62" xfId="0" applyFont="1" applyBorder="1" applyAlignment="1">
      <alignment horizontal="center" vertical="center" wrapText="1"/>
    </xf>
    <xf numFmtId="3" fontId="6" fillId="0" borderId="67" xfId="0" applyNumberFormat="1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165" fontId="2" fillId="0" borderId="70" xfId="0" applyNumberFormat="1" applyFont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~988511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0</xdr:row>
      <xdr:rowOff>76200</xdr:rowOff>
    </xdr:from>
    <xdr:to>
      <xdr:col>2</xdr:col>
      <xdr:colOff>981075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76200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561975</xdr:colOff>
      <xdr:row>46</xdr:row>
      <xdr:rowOff>57150</xdr:rowOff>
    </xdr:from>
    <xdr:to>
      <xdr:col>2</xdr:col>
      <xdr:colOff>1095375</xdr:colOff>
      <xdr:row>49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16849725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561975</xdr:colOff>
      <xdr:row>74</xdr:row>
      <xdr:rowOff>9525</xdr:rowOff>
    </xdr:from>
    <xdr:to>
      <xdr:col>2</xdr:col>
      <xdr:colOff>1152525</xdr:colOff>
      <xdr:row>76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25336500"/>
          <a:ext cx="5905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400050</xdr:colOff>
      <xdr:row>23</xdr:row>
      <xdr:rowOff>152400</xdr:rowOff>
    </xdr:from>
    <xdr:to>
      <xdr:col>2</xdr:col>
      <xdr:colOff>952500</xdr:colOff>
      <xdr:row>26</xdr:row>
      <xdr:rowOff>114300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5915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561975</xdr:colOff>
      <xdr:row>100</xdr:row>
      <xdr:rowOff>38100</xdr:rowOff>
    </xdr:from>
    <xdr:to>
      <xdr:col>2</xdr:col>
      <xdr:colOff>1076325</xdr:colOff>
      <xdr:row>103</xdr:row>
      <xdr:rowOff>19050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33556575"/>
          <a:ext cx="514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126</xdr:row>
      <xdr:rowOff>9525</xdr:rowOff>
    </xdr:from>
    <xdr:to>
      <xdr:col>2</xdr:col>
      <xdr:colOff>1095375</xdr:colOff>
      <xdr:row>129</xdr:row>
      <xdr:rowOff>28575</xdr:rowOff>
    </xdr:to>
    <xdr:pic>
      <xdr:nvPicPr>
        <xdr:cNvPr id="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4201477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149</xdr:row>
      <xdr:rowOff>9525</xdr:rowOff>
    </xdr:from>
    <xdr:to>
      <xdr:col>2</xdr:col>
      <xdr:colOff>1095375</xdr:colOff>
      <xdr:row>152</xdr:row>
      <xdr:rowOff>28575</xdr:rowOff>
    </xdr:to>
    <xdr:pic>
      <xdr:nvPicPr>
        <xdr:cNvPr id="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490061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7"/>
  <sheetViews>
    <sheetView tabSelected="1" zoomScale="110" zoomScaleNormal="110" zoomScalePageLayoutView="0" workbookViewId="0" topLeftCell="A38">
      <selection activeCell="N46" sqref="N46"/>
    </sheetView>
  </sheetViews>
  <sheetFormatPr defaultColWidth="11.421875" defaultRowHeight="12.75"/>
  <cols>
    <col min="1" max="2" width="3.8515625" style="0" customWidth="1"/>
    <col min="3" max="3" width="27.00390625" style="0" customWidth="1"/>
    <col min="4" max="4" width="16.28125" style="0" customWidth="1"/>
    <col min="5" max="5" width="12.421875" style="1" bestFit="1" customWidth="1"/>
    <col min="6" max="6" width="9.140625" style="0" bestFit="1" customWidth="1"/>
    <col min="7" max="7" width="7.00390625" style="2" customWidth="1"/>
    <col min="8" max="8" width="10.421875" style="1" customWidth="1"/>
    <col min="9" max="9" width="7.8515625" style="1" customWidth="1"/>
    <col min="10" max="10" width="8.57421875" style="1" customWidth="1"/>
    <col min="11" max="11" width="10.00390625" style="70" customWidth="1"/>
    <col min="12" max="12" width="33.421875" style="0" customWidth="1"/>
    <col min="13" max="13" width="7.00390625" style="0" customWidth="1"/>
  </cols>
  <sheetData>
    <row r="1" spans="1:12" ht="13.5" customHeight="1" thickBot="1">
      <c r="A1" s="3"/>
      <c r="B1" s="3"/>
      <c r="C1" s="3"/>
      <c r="D1" s="153" t="s">
        <v>0</v>
      </c>
      <c r="E1" s="153"/>
      <c r="F1" s="153"/>
      <c r="G1" s="153"/>
      <c r="H1" s="153"/>
      <c r="I1" s="3"/>
      <c r="J1" s="3"/>
      <c r="K1" s="65"/>
      <c r="L1" s="3"/>
    </row>
    <row r="2" spans="1:12" ht="15.75" customHeight="1" thickBot="1">
      <c r="A2" s="3"/>
      <c r="B2" s="3"/>
      <c r="C2" s="3"/>
      <c r="D2" s="154" t="s">
        <v>1</v>
      </c>
      <c r="E2" s="154"/>
      <c r="F2" s="154"/>
      <c r="G2" s="154"/>
      <c r="H2" s="154"/>
      <c r="I2" s="3"/>
      <c r="J2" s="3"/>
      <c r="K2" s="65"/>
      <c r="L2" s="4" t="s">
        <v>2</v>
      </c>
    </row>
    <row r="3" spans="1:12" ht="17.25" customHeight="1">
      <c r="A3" s="3"/>
      <c r="B3" s="3"/>
      <c r="C3" s="3"/>
      <c r="D3" s="155" t="s">
        <v>164</v>
      </c>
      <c r="E3" s="155"/>
      <c r="F3" s="155"/>
      <c r="G3" s="155"/>
      <c r="H3" s="155"/>
      <c r="I3" s="3"/>
      <c r="J3" s="3"/>
      <c r="K3" s="65"/>
      <c r="L3" s="3"/>
    </row>
    <row r="4" spans="1:12" ht="17.25" customHeight="1" thickBot="1">
      <c r="A4" s="5"/>
      <c r="B4" s="5"/>
      <c r="C4" s="6" t="s">
        <v>122</v>
      </c>
      <c r="D4" s="7"/>
      <c r="E4" s="8"/>
      <c r="F4" s="9"/>
      <c r="G4" s="10"/>
      <c r="H4" s="11"/>
      <c r="I4" s="11"/>
      <c r="J4" s="11"/>
      <c r="K4" s="66"/>
      <c r="L4" s="12"/>
    </row>
    <row r="5" spans="1:12" ht="15.75" customHeight="1" thickBot="1">
      <c r="A5" s="5"/>
      <c r="B5" s="5"/>
      <c r="C5" s="12"/>
      <c r="D5" s="7"/>
      <c r="E5" s="187" t="s">
        <v>3</v>
      </c>
      <c r="F5" s="187"/>
      <c r="G5" s="188" t="s">
        <v>29</v>
      </c>
      <c r="H5" s="189"/>
      <c r="I5" s="189"/>
      <c r="J5" s="190"/>
      <c r="K5" s="66"/>
      <c r="L5" s="12"/>
    </row>
    <row r="6" spans="1:12" ht="15" customHeight="1" thickBot="1">
      <c r="A6" s="46" t="s">
        <v>4</v>
      </c>
      <c r="B6" s="158" t="s">
        <v>35</v>
      </c>
      <c r="C6" s="160" t="s">
        <v>5</v>
      </c>
      <c r="D6" s="162" t="s">
        <v>6</v>
      </c>
      <c r="E6" s="143" t="s">
        <v>7</v>
      </c>
      <c r="F6" s="145" t="s">
        <v>8</v>
      </c>
      <c r="G6" s="143" t="s">
        <v>30</v>
      </c>
      <c r="H6" s="143" t="s">
        <v>9</v>
      </c>
      <c r="I6" s="143" t="s">
        <v>8</v>
      </c>
      <c r="J6" s="143" t="s">
        <v>10</v>
      </c>
      <c r="K6" s="175" t="s">
        <v>11</v>
      </c>
      <c r="L6" s="177" t="s">
        <v>12</v>
      </c>
    </row>
    <row r="7" spans="1:12" ht="12" customHeight="1" thickBot="1">
      <c r="A7" s="49" t="s">
        <v>13</v>
      </c>
      <c r="B7" s="194"/>
      <c r="C7" s="180"/>
      <c r="D7" s="181"/>
      <c r="E7" s="174"/>
      <c r="F7" s="182"/>
      <c r="G7" s="174"/>
      <c r="H7" s="174"/>
      <c r="I7" s="174"/>
      <c r="J7" s="174"/>
      <c r="K7" s="176"/>
      <c r="L7" s="178"/>
    </row>
    <row r="8" spans="1:12" ht="12.75" customHeight="1">
      <c r="A8" s="50"/>
      <c r="B8" s="5"/>
      <c r="C8" s="35" t="s">
        <v>14</v>
      </c>
      <c r="D8" s="36"/>
      <c r="E8" s="37"/>
      <c r="F8" s="8"/>
      <c r="G8" s="38"/>
      <c r="H8" s="39"/>
      <c r="I8" s="16"/>
      <c r="J8" s="40"/>
      <c r="K8" s="67"/>
      <c r="L8" s="54"/>
    </row>
    <row r="9" spans="1:13" ht="38.25" customHeight="1">
      <c r="A9" s="27">
        <v>102</v>
      </c>
      <c r="B9" s="27" t="s">
        <v>43</v>
      </c>
      <c r="C9" s="41" t="s">
        <v>167</v>
      </c>
      <c r="D9" s="135" t="s">
        <v>21</v>
      </c>
      <c r="E9" s="132">
        <v>4437</v>
      </c>
      <c r="F9" s="87"/>
      <c r="G9" s="81"/>
      <c r="H9" s="80"/>
      <c r="I9" s="82"/>
      <c r="J9" s="82"/>
      <c r="K9" s="80">
        <f aca="true" t="shared" si="0" ref="K9:K16">SUM(E9:F9)-SUM(G9:J9)</f>
        <v>4437</v>
      </c>
      <c r="L9" s="51"/>
      <c r="M9">
        <v>1</v>
      </c>
    </row>
    <row r="10" spans="1:13" ht="38.25" customHeight="1">
      <c r="A10" s="27">
        <v>102</v>
      </c>
      <c r="B10" s="27" t="s">
        <v>45</v>
      </c>
      <c r="C10" s="28" t="s">
        <v>168</v>
      </c>
      <c r="D10" s="136" t="s">
        <v>21</v>
      </c>
      <c r="E10" s="132">
        <v>7303</v>
      </c>
      <c r="F10" s="87"/>
      <c r="G10" s="81"/>
      <c r="H10" s="82" t="s">
        <v>33</v>
      </c>
      <c r="I10" s="82"/>
      <c r="J10" s="82"/>
      <c r="K10" s="80">
        <f t="shared" si="0"/>
        <v>7303</v>
      </c>
      <c r="L10" s="51"/>
      <c r="M10">
        <v>1</v>
      </c>
    </row>
    <row r="11" spans="1:13" ht="38.25" customHeight="1">
      <c r="A11" s="27">
        <v>102</v>
      </c>
      <c r="B11" s="27" t="s">
        <v>51</v>
      </c>
      <c r="C11" s="28" t="s">
        <v>169</v>
      </c>
      <c r="D11" s="137" t="s">
        <v>21</v>
      </c>
      <c r="E11" s="132">
        <v>3842</v>
      </c>
      <c r="F11" s="87"/>
      <c r="G11" s="81"/>
      <c r="H11" s="82"/>
      <c r="I11" s="82"/>
      <c r="J11" s="82"/>
      <c r="K11" s="80">
        <f t="shared" si="0"/>
        <v>3842</v>
      </c>
      <c r="L11" s="51"/>
      <c r="M11">
        <v>1</v>
      </c>
    </row>
    <row r="12" spans="1:13" ht="38.25" customHeight="1">
      <c r="A12" s="27">
        <v>102</v>
      </c>
      <c r="B12" s="27" t="s">
        <v>59</v>
      </c>
      <c r="C12" s="33" t="s">
        <v>170</v>
      </c>
      <c r="D12" s="137" t="s">
        <v>21</v>
      </c>
      <c r="E12" s="132">
        <v>7024</v>
      </c>
      <c r="F12" s="87"/>
      <c r="G12" s="81"/>
      <c r="H12" s="82"/>
      <c r="I12" s="82"/>
      <c r="J12" s="82"/>
      <c r="K12" s="80">
        <f t="shared" si="0"/>
        <v>7024</v>
      </c>
      <c r="L12" s="51"/>
      <c r="M12">
        <v>1</v>
      </c>
    </row>
    <row r="13" spans="1:13" ht="38.25" customHeight="1">
      <c r="A13" s="42">
        <v>102</v>
      </c>
      <c r="B13" s="42" t="s">
        <v>63</v>
      </c>
      <c r="C13" s="28" t="s">
        <v>171</v>
      </c>
      <c r="D13" s="136" t="s">
        <v>21</v>
      </c>
      <c r="E13" s="132">
        <v>4090</v>
      </c>
      <c r="F13" s="87"/>
      <c r="G13" s="83"/>
      <c r="H13" s="80"/>
      <c r="I13" s="80"/>
      <c r="J13" s="82"/>
      <c r="K13" s="84">
        <f t="shared" si="0"/>
        <v>4090</v>
      </c>
      <c r="L13" s="30"/>
      <c r="M13">
        <v>1</v>
      </c>
    </row>
    <row r="14" spans="1:13" ht="38.25" customHeight="1">
      <c r="A14" s="42">
        <v>102</v>
      </c>
      <c r="B14" s="42" t="s">
        <v>64</v>
      </c>
      <c r="C14" s="34" t="s">
        <v>172</v>
      </c>
      <c r="D14" s="138" t="s">
        <v>21</v>
      </c>
      <c r="E14" s="132">
        <v>6638</v>
      </c>
      <c r="F14" s="87"/>
      <c r="G14" s="82"/>
      <c r="H14" s="85"/>
      <c r="I14" s="80"/>
      <c r="J14" s="80"/>
      <c r="K14" s="84">
        <f t="shared" si="0"/>
        <v>6638</v>
      </c>
      <c r="L14" s="55"/>
      <c r="M14">
        <v>1</v>
      </c>
    </row>
    <row r="15" spans="1:13" ht="38.25" customHeight="1">
      <c r="A15" s="27">
        <v>102</v>
      </c>
      <c r="B15" s="27" t="s">
        <v>78</v>
      </c>
      <c r="C15" s="34" t="s">
        <v>173</v>
      </c>
      <c r="D15" s="138" t="s">
        <v>21</v>
      </c>
      <c r="E15" s="132">
        <v>6329</v>
      </c>
      <c r="F15" s="87"/>
      <c r="G15" s="82"/>
      <c r="H15" s="80"/>
      <c r="I15" s="82"/>
      <c r="J15" s="82"/>
      <c r="K15" s="84">
        <f t="shared" si="0"/>
        <v>6329</v>
      </c>
      <c r="L15" s="100"/>
      <c r="M15">
        <v>1</v>
      </c>
    </row>
    <row r="16" spans="1:13" ht="38.25" customHeight="1">
      <c r="A16" s="27">
        <v>102</v>
      </c>
      <c r="B16" s="27" t="s">
        <v>71</v>
      </c>
      <c r="C16" s="33" t="s">
        <v>174</v>
      </c>
      <c r="D16" s="137" t="s">
        <v>21</v>
      </c>
      <c r="E16" s="132">
        <v>7024</v>
      </c>
      <c r="F16" s="87"/>
      <c r="G16" s="82"/>
      <c r="H16" s="80"/>
      <c r="I16" s="82"/>
      <c r="J16" s="82"/>
      <c r="K16" s="84">
        <f t="shared" si="0"/>
        <v>7024</v>
      </c>
      <c r="L16" s="100"/>
      <c r="M16">
        <v>1</v>
      </c>
    </row>
    <row r="17" spans="1:13" ht="38.25" customHeight="1">
      <c r="A17" s="27">
        <v>102</v>
      </c>
      <c r="B17" s="27" t="s">
        <v>81</v>
      </c>
      <c r="C17" s="34" t="s">
        <v>175</v>
      </c>
      <c r="D17" s="137" t="s">
        <v>15</v>
      </c>
      <c r="E17" s="132">
        <v>3034</v>
      </c>
      <c r="F17" s="87"/>
      <c r="G17" s="88"/>
      <c r="H17" s="89"/>
      <c r="I17" s="89"/>
      <c r="J17" s="89"/>
      <c r="K17" s="87">
        <f>SUM(E17:F17)-SUM(G17:J17)</f>
        <v>3034</v>
      </c>
      <c r="L17" s="51"/>
      <c r="M17">
        <v>1</v>
      </c>
    </row>
    <row r="18" spans="1:13" ht="38.25" customHeight="1">
      <c r="A18" s="27">
        <v>102</v>
      </c>
      <c r="B18" s="27" t="s">
        <v>50</v>
      </c>
      <c r="C18" s="33" t="s">
        <v>176</v>
      </c>
      <c r="D18" s="139" t="s">
        <v>15</v>
      </c>
      <c r="E18" s="132">
        <v>1916</v>
      </c>
      <c r="F18" s="87"/>
      <c r="G18" s="88"/>
      <c r="H18" s="89">
        <v>200</v>
      </c>
      <c r="I18" s="89"/>
      <c r="J18" s="89"/>
      <c r="K18" s="87">
        <f>SUM(E18:F18)-SUM(G18:J18)</f>
        <v>1716</v>
      </c>
      <c r="L18" s="51"/>
      <c r="M18">
        <v>1</v>
      </c>
    </row>
    <row r="19" spans="1:13" ht="38.25" customHeight="1">
      <c r="A19" s="27">
        <v>102</v>
      </c>
      <c r="B19" s="27" t="s">
        <v>89</v>
      </c>
      <c r="C19" s="34" t="s">
        <v>177</v>
      </c>
      <c r="D19" s="137" t="s">
        <v>15</v>
      </c>
      <c r="E19" s="132">
        <v>2511</v>
      </c>
      <c r="F19" s="87"/>
      <c r="G19" s="88"/>
      <c r="H19" s="89"/>
      <c r="I19" s="89"/>
      <c r="J19" s="89"/>
      <c r="K19" s="87">
        <f>SUM(E19:F19)-SUM(G19:J19)</f>
        <v>2511</v>
      </c>
      <c r="L19" s="51"/>
      <c r="M19">
        <v>1</v>
      </c>
    </row>
    <row r="20" spans="1:13" ht="38.25" customHeight="1">
      <c r="A20" s="27">
        <v>102</v>
      </c>
      <c r="B20" s="27" t="s">
        <v>52</v>
      </c>
      <c r="C20" s="34" t="s">
        <v>178</v>
      </c>
      <c r="D20" s="138" t="s">
        <v>15</v>
      </c>
      <c r="E20" s="132">
        <v>2556</v>
      </c>
      <c r="F20" s="87"/>
      <c r="G20" s="88"/>
      <c r="H20" s="87"/>
      <c r="I20" s="89"/>
      <c r="J20" s="89"/>
      <c r="K20" s="87">
        <f>SUM(E20:F20)-SUM(G20:J20)</f>
        <v>2556</v>
      </c>
      <c r="L20" s="51"/>
      <c r="M20">
        <v>1</v>
      </c>
    </row>
    <row r="21" spans="1:13" ht="38.25" customHeight="1" thickBot="1">
      <c r="A21" s="42">
        <v>102</v>
      </c>
      <c r="B21" s="42" t="s">
        <v>54</v>
      </c>
      <c r="C21" s="33" t="s">
        <v>179</v>
      </c>
      <c r="D21" s="139" t="s">
        <v>15</v>
      </c>
      <c r="E21" s="132">
        <v>2012</v>
      </c>
      <c r="F21" s="87"/>
      <c r="G21" s="101"/>
      <c r="H21" s="93"/>
      <c r="I21" s="94"/>
      <c r="J21" s="93"/>
      <c r="K21" s="93">
        <f>SUM(E21:F21)-SUM(G21:J21)</f>
        <v>2012</v>
      </c>
      <c r="L21" s="29"/>
      <c r="M21">
        <v>1</v>
      </c>
    </row>
    <row r="22" spans="1:12" ht="12" customHeight="1" thickBot="1">
      <c r="A22" s="14"/>
      <c r="B22" s="14"/>
      <c r="C22" s="76"/>
      <c r="D22" s="48" t="s">
        <v>18</v>
      </c>
      <c r="E22" s="134">
        <f aca="true" t="shared" si="1" ref="E22:K22">SUM(E9:E21)</f>
        <v>58716</v>
      </c>
      <c r="F22" s="134">
        <f t="shared" si="1"/>
        <v>0</v>
      </c>
      <c r="G22" s="111">
        <f t="shared" si="1"/>
        <v>0</v>
      </c>
      <c r="H22" s="111">
        <f t="shared" si="1"/>
        <v>200</v>
      </c>
      <c r="I22" s="111">
        <f t="shared" si="1"/>
        <v>0</v>
      </c>
      <c r="J22" s="111">
        <f t="shared" si="1"/>
        <v>0</v>
      </c>
      <c r="K22" s="111">
        <f t="shared" si="1"/>
        <v>58516</v>
      </c>
      <c r="L22" s="12"/>
    </row>
    <row r="23" spans="1:13" ht="36" customHeight="1">
      <c r="A23" s="5"/>
      <c r="B23" s="5"/>
      <c r="C23" s="6"/>
      <c r="D23" s="7"/>
      <c r="E23" s="8"/>
      <c r="F23" s="9"/>
      <c r="G23" s="10"/>
      <c r="H23" s="11"/>
      <c r="I23" s="11"/>
      <c r="J23" s="11"/>
      <c r="K23" s="66"/>
      <c r="L23" s="12"/>
      <c r="M23" s="140"/>
    </row>
    <row r="24" spans="1:12" ht="19.5" customHeight="1" thickBot="1">
      <c r="A24" s="3"/>
      <c r="B24" s="3"/>
      <c r="C24" s="3"/>
      <c r="D24" s="153" t="s">
        <v>0</v>
      </c>
      <c r="E24" s="153"/>
      <c r="F24" s="153"/>
      <c r="G24" s="153"/>
      <c r="H24" s="153"/>
      <c r="I24" s="3"/>
      <c r="J24" s="3"/>
      <c r="K24" s="65"/>
      <c r="L24" s="3"/>
    </row>
    <row r="25" spans="1:12" ht="18" customHeight="1" thickBot="1">
      <c r="A25" s="3"/>
      <c r="B25" s="3"/>
      <c r="C25" s="3"/>
      <c r="D25" s="154" t="s">
        <v>1</v>
      </c>
      <c r="E25" s="154"/>
      <c r="F25" s="154"/>
      <c r="G25" s="154"/>
      <c r="H25" s="154"/>
      <c r="I25" s="3"/>
      <c r="J25" s="3"/>
      <c r="K25" s="65"/>
      <c r="L25" s="4" t="s">
        <v>19</v>
      </c>
    </row>
    <row r="26" spans="1:12" ht="18" customHeight="1">
      <c r="A26" s="3"/>
      <c r="B26" s="3"/>
      <c r="C26" s="3"/>
      <c r="D26" s="155" t="s">
        <v>164</v>
      </c>
      <c r="E26" s="155"/>
      <c r="F26" s="155"/>
      <c r="G26" s="155"/>
      <c r="H26" s="155"/>
      <c r="I26" s="3"/>
      <c r="J26" s="3"/>
      <c r="K26" s="65"/>
      <c r="L26" s="3"/>
    </row>
    <row r="27" spans="1:12" ht="19.5" customHeight="1">
      <c r="A27" s="5"/>
      <c r="B27" s="5"/>
      <c r="C27" s="6" t="s">
        <v>123</v>
      </c>
      <c r="D27" s="7"/>
      <c r="E27" s="8"/>
      <c r="F27" s="9"/>
      <c r="G27" s="10"/>
      <c r="H27" s="11"/>
      <c r="I27" s="11"/>
      <c r="J27" s="11"/>
      <c r="K27" s="66"/>
      <c r="L27" s="12"/>
    </row>
    <row r="28" spans="1:12" ht="9.75" customHeight="1" thickBot="1">
      <c r="A28" s="5"/>
      <c r="B28" s="5"/>
      <c r="C28" s="6"/>
      <c r="D28" s="7"/>
      <c r="E28" s="8"/>
      <c r="F28" s="9"/>
      <c r="G28" s="10"/>
      <c r="H28" s="11"/>
      <c r="I28" s="11"/>
      <c r="J28" s="11"/>
      <c r="K28" s="66"/>
      <c r="L28" s="12"/>
    </row>
    <row r="29" spans="1:12" ht="18.75" customHeight="1" thickBot="1">
      <c r="A29" s="5"/>
      <c r="B29" s="5"/>
      <c r="C29" s="12"/>
      <c r="D29" s="7"/>
      <c r="E29" s="187" t="s">
        <v>3</v>
      </c>
      <c r="F29" s="187"/>
      <c r="G29" s="188" t="s">
        <v>29</v>
      </c>
      <c r="H29" s="189"/>
      <c r="I29" s="189"/>
      <c r="J29" s="190"/>
      <c r="K29" s="66"/>
      <c r="L29" s="12"/>
    </row>
    <row r="30" spans="1:12" s="13" customFormat="1" ht="15" customHeight="1" thickBot="1">
      <c r="A30" s="46" t="s">
        <v>4</v>
      </c>
      <c r="B30" s="158" t="s">
        <v>35</v>
      </c>
      <c r="C30" s="160" t="s">
        <v>5</v>
      </c>
      <c r="D30" s="162" t="s">
        <v>6</v>
      </c>
      <c r="E30" s="143" t="s">
        <v>7</v>
      </c>
      <c r="F30" s="145" t="s">
        <v>8</v>
      </c>
      <c r="G30" s="143" t="s">
        <v>30</v>
      </c>
      <c r="H30" s="143" t="s">
        <v>9</v>
      </c>
      <c r="I30" s="143" t="s">
        <v>8</v>
      </c>
      <c r="J30" s="143" t="s">
        <v>10</v>
      </c>
      <c r="K30" s="175" t="s">
        <v>11</v>
      </c>
      <c r="L30" s="177" t="s">
        <v>12</v>
      </c>
    </row>
    <row r="31" spans="1:12" ht="12" customHeight="1" thickBot="1">
      <c r="A31" s="49" t="s">
        <v>13</v>
      </c>
      <c r="B31" s="194"/>
      <c r="C31" s="180"/>
      <c r="D31" s="181"/>
      <c r="E31" s="174"/>
      <c r="F31" s="182"/>
      <c r="G31" s="174"/>
      <c r="H31" s="174"/>
      <c r="I31" s="174"/>
      <c r="J31" s="174"/>
      <c r="K31" s="176"/>
      <c r="L31" s="178"/>
    </row>
    <row r="32" spans="1:12" ht="13.5" customHeight="1">
      <c r="A32" s="50"/>
      <c r="B32" s="5"/>
      <c r="C32" s="35" t="s">
        <v>14</v>
      </c>
      <c r="D32" s="36"/>
      <c r="E32" s="37">
        <v>7301</v>
      </c>
      <c r="F32" s="8"/>
      <c r="G32" s="38"/>
      <c r="H32" s="39"/>
      <c r="I32" s="16"/>
      <c r="J32" s="40"/>
      <c r="K32" s="67"/>
      <c r="L32" s="54"/>
    </row>
    <row r="33" spans="1:13" ht="33" customHeight="1">
      <c r="A33" s="27">
        <v>102</v>
      </c>
      <c r="B33" s="27" t="s">
        <v>74</v>
      </c>
      <c r="C33" s="34" t="s">
        <v>180</v>
      </c>
      <c r="D33" s="33" t="s">
        <v>15</v>
      </c>
      <c r="E33" s="132">
        <v>3034</v>
      </c>
      <c r="F33" s="87"/>
      <c r="G33" s="87"/>
      <c r="H33" s="89"/>
      <c r="I33" s="89"/>
      <c r="J33" s="89"/>
      <c r="K33" s="87">
        <f aca="true" t="shared" si="2" ref="K33:K38">SUM(E33:F33)-SUM(G33:J33)</f>
        <v>3034</v>
      </c>
      <c r="L33" s="55"/>
      <c r="M33">
        <v>1</v>
      </c>
    </row>
    <row r="34" spans="1:13" ht="33" customHeight="1">
      <c r="A34" s="27">
        <v>102</v>
      </c>
      <c r="B34" s="27" t="s">
        <v>56</v>
      </c>
      <c r="C34" s="41" t="s">
        <v>181</v>
      </c>
      <c r="D34" s="33" t="s">
        <v>15</v>
      </c>
      <c r="E34" s="132">
        <v>2108</v>
      </c>
      <c r="F34" s="87"/>
      <c r="G34" s="87"/>
      <c r="H34" s="89"/>
      <c r="I34" s="87"/>
      <c r="J34" s="89"/>
      <c r="K34" s="87">
        <f t="shared" si="2"/>
        <v>2108</v>
      </c>
      <c r="L34" s="56"/>
      <c r="M34">
        <v>1</v>
      </c>
    </row>
    <row r="35" spans="1:13" ht="33.75" customHeight="1">
      <c r="A35" s="27">
        <v>102</v>
      </c>
      <c r="B35" s="27" t="s">
        <v>85</v>
      </c>
      <c r="C35" s="34" t="s">
        <v>182</v>
      </c>
      <c r="D35" s="33" t="s">
        <v>15</v>
      </c>
      <c r="E35" s="132">
        <v>3038</v>
      </c>
      <c r="F35" s="89"/>
      <c r="G35" s="88"/>
      <c r="H35" s="89"/>
      <c r="I35" s="89"/>
      <c r="J35" s="89"/>
      <c r="K35" s="87">
        <f t="shared" si="2"/>
        <v>3038</v>
      </c>
      <c r="L35" s="51"/>
      <c r="M35">
        <v>1</v>
      </c>
    </row>
    <row r="36" spans="1:13" ht="33.75" customHeight="1">
      <c r="A36" s="27">
        <v>102</v>
      </c>
      <c r="B36" s="27" t="s">
        <v>61</v>
      </c>
      <c r="C36" s="34" t="s">
        <v>183</v>
      </c>
      <c r="D36" s="33" t="s">
        <v>15</v>
      </c>
      <c r="E36" s="132">
        <v>3037</v>
      </c>
      <c r="F36" s="89"/>
      <c r="G36" s="88"/>
      <c r="H36" s="89"/>
      <c r="I36" s="89"/>
      <c r="J36" s="89"/>
      <c r="K36" s="87">
        <f t="shared" si="2"/>
        <v>3037</v>
      </c>
      <c r="L36" s="51"/>
      <c r="M36">
        <v>1</v>
      </c>
    </row>
    <row r="37" spans="1:13" ht="33.75" customHeight="1">
      <c r="A37" s="27">
        <v>102</v>
      </c>
      <c r="B37" s="27" t="s">
        <v>83</v>
      </c>
      <c r="C37" s="41" t="s">
        <v>184</v>
      </c>
      <c r="D37" s="41" t="s">
        <v>16</v>
      </c>
      <c r="E37" s="132">
        <v>1515</v>
      </c>
      <c r="F37" s="87"/>
      <c r="G37" s="88"/>
      <c r="H37" s="89"/>
      <c r="I37" s="89"/>
      <c r="J37" s="89"/>
      <c r="K37" s="87">
        <f t="shared" si="2"/>
        <v>1515</v>
      </c>
      <c r="L37" s="51"/>
      <c r="M37">
        <v>1</v>
      </c>
    </row>
    <row r="38" spans="1:13" ht="33.75" customHeight="1">
      <c r="A38" s="27">
        <v>102</v>
      </c>
      <c r="B38" s="27" t="s">
        <v>84</v>
      </c>
      <c r="C38" s="34" t="s">
        <v>185</v>
      </c>
      <c r="D38" s="41" t="s">
        <v>16</v>
      </c>
      <c r="E38" s="132">
        <v>2006</v>
      </c>
      <c r="F38" s="87"/>
      <c r="G38" s="88"/>
      <c r="H38" s="89"/>
      <c r="I38" s="89"/>
      <c r="J38" s="89"/>
      <c r="K38" s="87">
        <f t="shared" si="2"/>
        <v>2006</v>
      </c>
      <c r="L38" s="51"/>
      <c r="M38">
        <v>1</v>
      </c>
    </row>
    <row r="39" spans="1:13" ht="33.75" customHeight="1">
      <c r="A39" s="27">
        <v>602</v>
      </c>
      <c r="B39" s="27" t="s">
        <v>36</v>
      </c>
      <c r="C39" s="34" t="s">
        <v>186</v>
      </c>
      <c r="D39" s="33" t="s">
        <v>15</v>
      </c>
      <c r="E39" s="132">
        <v>3160</v>
      </c>
      <c r="F39" s="86"/>
      <c r="G39" s="86"/>
      <c r="H39" s="88"/>
      <c r="I39" s="88"/>
      <c r="J39" s="88"/>
      <c r="K39" s="87">
        <f aca="true" t="shared" si="3" ref="K39:K44">SUM(E39:F39)-SUM(G39:J39)</f>
        <v>3160</v>
      </c>
      <c r="L39" s="51"/>
      <c r="M39">
        <v>1</v>
      </c>
    </row>
    <row r="40" spans="1:13" ht="33.75" customHeight="1">
      <c r="A40" s="27">
        <v>602</v>
      </c>
      <c r="B40" s="27" t="s">
        <v>55</v>
      </c>
      <c r="C40" s="33" t="s">
        <v>187</v>
      </c>
      <c r="D40" s="34" t="s">
        <v>17</v>
      </c>
      <c r="E40" s="132">
        <v>4999</v>
      </c>
      <c r="F40" s="87"/>
      <c r="G40" s="88"/>
      <c r="H40" s="89">
        <v>500</v>
      </c>
      <c r="I40" s="89"/>
      <c r="J40" s="89"/>
      <c r="K40" s="87">
        <f t="shared" si="3"/>
        <v>4499</v>
      </c>
      <c r="L40" s="51"/>
      <c r="M40">
        <v>1</v>
      </c>
    </row>
    <row r="41" spans="1:13" ht="33.75" customHeight="1">
      <c r="A41" s="27">
        <v>602</v>
      </c>
      <c r="B41" s="27" t="s">
        <v>38</v>
      </c>
      <c r="C41" s="33" t="s">
        <v>188</v>
      </c>
      <c r="D41" s="33" t="s">
        <v>15</v>
      </c>
      <c r="E41" s="132">
        <v>3160</v>
      </c>
      <c r="F41" s="87"/>
      <c r="G41" s="88"/>
      <c r="H41" s="89">
        <v>290</v>
      </c>
      <c r="I41" s="89"/>
      <c r="J41" s="89"/>
      <c r="K41" s="87">
        <f t="shared" si="3"/>
        <v>2870</v>
      </c>
      <c r="L41" s="51"/>
      <c r="M41">
        <v>1</v>
      </c>
    </row>
    <row r="42" spans="1:13" ht="33.75" customHeight="1">
      <c r="A42" s="27">
        <v>602</v>
      </c>
      <c r="B42" s="27" t="s">
        <v>53</v>
      </c>
      <c r="C42" s="33" t="s">
        <v>189</v>
      </c>
      <c r="D42" s="33" t="s">
        <v>15</v>
      </c>
      <c r="E42" s="132">
        <v>3160</v>
      </c>
      <c r="F42" s="87"/>
      <c r="G42" s="88"/>
      <c r="H42" s="89"/>
      <c r="I42" s="89"/>
      <c r="J42" s="89"/>
      <c r="K42" s="87">
        <f t="shared" si="3"/>
        <v>3160</v>
      </c>
      <c r="L42" s="51"/>
      <c r="M42">
        <v>1</v>
      </c>
    </row>
    <row r="43" spans="1:13" ht="33.75" customHeight="1">
      <c r="A43" s="27">
        <v>602</v>
      </c>
      <c r="B43" s="27" t="s">
        <v>57</v>
      </c>
      <c r="C43" s="95" t="s">
        <v>190</v>
      </c>
      <c r="D43" s="96" t="s">
        <v>17</v>
      </c>
      <c r="E43" s="132">
        <v>5883</v>
      </c>
      <c r="F43" s="87"/>
      <c r="G43" s="88"/>
      <c r="H43" s="89">
        <v>360</v>
      </c>
      <c r="I43" s="89"/>
      <c r="J43" s="89"/>
      <c r="K43" s="87">
        <f t="shared" si="3"/>
        <v>5523</v>
      </c>
      <c r="L43" s="51"/>
      <c r="M43">
        <v>1</v>
      </c>
    </row>
    <row r="44" spans="1:13" ht="33.75" customHeight="1">
      <c r="A44" s="27">
        <v>602</v>
      </c>
      <c r="B44" s="27" t="s">
        <v>80</v>
      </c>
      <c r="C44" s="95" t="s">
        <v>191</v>
      </c>
      <c r="D44" s="95" t="s">
        <v>15</v>
      </c>
      <c r="E44" s="132">
        <v>5188</v>
      </c>
      <c r="F44" s="87"/>
      <c r="G44" s="87"/>
      <c r="H44" s="89"/>
      <c r="I44" s="89"/>
      <c r="J44" s="87"/>
      <c r="K44" s="87">
        <f t="shared" si="3"/>
        <v>5188</v>
      </c>
      <c r="L44" s="57"/>
      <c r="M44">
        <v>1</v>
      </c>
    </row>
    <row r="45" spans="1:12" ht="33" customHeight="1" thickBot="1">
      <c r="A45" s="14"/>
      <c r="B45" s="14"/>
      <c r="C45" s="76"/>
      <c r="D45" s="133" t="s">
        <v>18</v>
      </c>
      <c r="E45" s="122">
        <f aca="true" t="shared" si="4" ref="E45:K45">SUM(E33:E44)</f>
        <v>40288</v>
      </c>
      <c r="F45" s="122">
        <f t="shared" si="4"/>
        <v>0</v>
      </c>
      <c r="G45" s="122">
        <f t="shared" si="4"/>
        <v>0</v>
      </c>
      <c r="H45" s="122">
        <f t="shared" si="4"/>
        <v>1150</v>
      </c>
      <c r="I45" s="122">
        <f t="shared" si="4"/>
        <v>0</v>
      </c>
      <c r="J45" s="122">
        <f t="shared" si="4"/>
        <v>0</v>
      </c>
      <c r="K45" s="122">
        <f t="shared" si="4"/>
        <v>39138</v>
      </c>
      <c r="L45" s="109"/>
    </row>
    <row r="46" spans="1:12" ht="77.25" customHeight="1">
      <c r="A46" s="14"/>
      <c r="B46" s="14"/>
      <c r="C46" s="76"/>
      <c r="D46" s="15"/>
      <c r="E46" s="77"/>
      <c r="F46" s="77"/>
      <c r="G46" s="77"/>
      <c r="H46" s="77"/>
      <c r="I46" s="77"/>
      <c r="J46" s="77"/>
      <c r="K46" s="78"/>
      <c r="L46" s="79"/>
    </row>
    <row r="47" spans="1:12" ht="15.75" customHeight="1" thickBot="1">
      <c r="A47" s="3"/>
      <c r="B47" s="3"/>
      <c r="C47" s="58"/>
      <c r="D47" s="179" t="s">
        <v>0</v>
      </c>
      <c r="E47" s="179"/>
      <c r="F47" s="179"/>
      <c r="G47" s="179"/>
      <c r="H47" s="179"/>
      <c r="I47" s="58"/>
      <c r="J47" s="58"/>
      <c r="K47" s="68"/>
      <c r="L47" s="58"/>
    </row>
    <row r="48" spans="1:12" ht="13.5" customHeight="1" thickBot="1">
      <c r="A48" s="3"/>
      <c r="B48" s="3"/>
      <c r="C48" s="58"/>
      <c r="D48" s="179" t="s">
        <v>1</v>
      </c>
      <c r="E48" s="179"/>
      <c r="F48" s="179"/>
      <c r="G48" s="179"/>
      <c r="H48" s="179"/>
      <c r="I48" s="58"/>
      <c r="J48" s="58"/>
      <c r="K48" s="68"/>
      <c r="L48" s="195" t="s">
        <v>20</v>
      </c>
    </row>
    <row r="49" spans="1:12" ht="14.25" customHeight="1">
      <c r="A49" s="3"/>
      <c r="B49" s="3"/>
      <c r="C49" s="58"/>
      <c r="D49" s="155" t="s">
        <v>164</v>
      </c>
      <c r="E49" s="155"/>
      <c r="F49" s="155"/>
      <c r="G49" s="155"/>
      <c r="H49" s="155"/>
      <c r="I49" s="58"/>
      <c r="J49" s="58"/>
      <c r="K49" s="68"/>
      <c r="L49" s="58"/>
    </row>
    <row r="50" spans="1:12" ht="17.25" customHeight="1" thickBot="1">
      <c r="A50" s="5"/>
      <c r="B50" s="5"/>
      <c r="C50" s="113" t="s">
        <v>124</v>
      </c>
      <c r="D50" s="114"/>
      <c r="E50" s="8"/>
      <c r="F50" s="115"/>
      <c r="G50" s="116"/>
      <c r="H50" s="11"/>
      <c r="I50" s="11"/>
      <c r="J50" s="11"/>
      <c r="K50" s="66"/>
      <c r="L50" s="5"/>
    </row>
    <row r="51" spans="1:12" ht="16.5" customHeight="1" thickBot="1">
      <c r="A51" s="5"/>
      <c r="B51" s="5"/>
      <c r="C51" s="113"/>
      <c r="D51" s="114"/>
      <c r="E51" s="170" t="s">
        <v>3</v>
      </c>
      <c r="F51" s="171"/>
      <c r="G51" s="171" t="s">
        <v>29</v>
      </c>
      <c r="H51" s="171"/>
      <c r="I51" s="171"/>
      <c r="J51" s="171"/>
      <c r="K51" s="121"/>
      <c r="L51" s="120"/>
    </row>
    <row r="52" spans="1:12" ht="15" customHeight="1">
      <c r="A52" s="118" t="s">
        <v>4</v>
      </c>
      <c r="B52" s="164" t="s">
        <v>35</v>
      </c>
      <c r="C52" s="172" t="s">
        <v>5</v>
      </c>
      <c r="D52" s="172" t="s">
        <v>6</v>
      </c>
      <c r="E52" s="164" t="s">
        <v>7</v>
      </c>
      <c r="F52" s="164" t="s">
        <v>8</v>
      </c>
      <c r="G52" s="164" t="s">
        <v>30</v>
      </c>
      <c r="H52" s="164" t="s">
        <v>9</v>
      </c>
      <c r="I52" s="164" t="s">
        <v>8</v>
      </c>
      <c r="J52" s="164" t="s">
        <v>10</v>
      </c>
      <c r="K52" s="166" t="s">
        <v>11</v>
      </c>
      <c r="L52" s="168" t="s">
        <v>12</v>
      </c>
    </row>
    <row r="53" spans="1:12" ht="13.5" thickBot="1">
      <c r="A53" s="119" t="s">
        <v>13</v>
      </c>
      <c r="B53" s="165"/>
      <c r="C53" s="173"/>
      <c r="D53" s="173"/>
      <c r="E53" s="165"/>
      <c r="F53" s="165"/>
      <c r="G53" s="165"/>
      <c r="H53" s="165"/>
      <c r="I53" s="165"/>
      <c r="J53" s="165"/>
      <c r="K53" s="167"/>
      <c r="L53" s="169"/>
    </row>
    <row r="54" spans="1:12" ht="10.5" customHeight="1">
      <c r="A54" s="117"/>
      <c r="B54" s="97"/>
      <c r="C54" s="35" t="s">
        <v>14</v>
      </c>
      <c r="D54" s="44"/>
      <c r="E54" s="45">
        <v>7302</v>
      </c>
      <c r="F54" s="45"/>
      <c r="G54" s="45"/>
      <c r="H54" s="45"/>
      <c r="I54" s="45"/>
      <c r="J54" s="45"/>
      <c r="K54" s="71"/>
      <c r="L54" s="45"/>
    </row>
    <row r="55" spans="1:13" ht="30.75" customHeight="1">
      <c r="A55" s="27">
        <v>602</v>
      </c>
      <c r="B55" s="27" t="s">
        <v>60</v>
      </c>
      <c r="C55" s="33" t="s">
        <v>192</v>
      </c>
      <c r="D55" s="32" t="s">
        <v>15</v>
      </c>
      <c r="E55" s="132">
        <v>3160</v>
      </c>
      <c r="F55" s="87"/>
      <c r="G55" s="87"/>
      <c r="H55" s="89"/>
      <c r="I55" s="89"/>
      <c r="J55" s="87"/>
      <c r="K55" s="87">
        <f aca="true" t="shared" si="5" ref="K55:K62">SUM(E55:F55)-SUM(G55:J55)</f>
        <v>3160</v>
      </c>
      <c r="L55" s="57"/>
      <c r="M55">
        <v>1</v>
      </c>
    </row>
    <row r="56" spans="1:13" ht="30.75" customHeight="1">
      <c r="A56" s="27">
        <v>602</v>
      </c>
      <c r="B56" s="27" t="s">
        <v>65</v>
      </c>
      <c r="C56" s="43" t="s">
        <v>193</v>
      </c>
      <c r="D56" s="33" t="s">
        <v>15</v>
      </c>
      <c r="E56" s="132">
        <v>5883</v>
      </c>
      <c r="F56" s="87"/>
      <c r="G56" s="88"/>
      <c r="H56" s="89"/>
      <c r="I56" s="89"/>
      <c r="J56" s="89"/>
      <c r="K56" s="87">
        <f t="shared" si="5"/>
        <v>5883</v>
      </c>
      <c r="L56" s="51"/>
      <c r="M56">
        <v>1</v>
      </c>
    </row>
    <row r="57" spans="1:13" ht="30.75" customHeight="1">
      <c r="A57" s="27">
        <v>602</v>
      </c>
      <c r="B57" s="27" t="s">
        <v>67</v>
      </c>
      <c r="C57" s="33" t="s">
        <v>194</v>
      </c>
      <c r="D57" s="33" t="s">
        <v>17</v>
      </c>
      <c r="E57" s="132">
        <v>3425</v>
      </c>
      <c r="F57" s="87"/>
      <c r="G57" s="89"/>
      <c r="H57" s="89"/>
      <c r="I57" s="89"/>
      <c r="J57" s="89"/>
      <c r="K57" s="90">
        <f t="shared" si="5"/>
        <v>3425</v>
      </c>
      <c r="L57" s="55"/>
      <c r="M57">
        <v>1</v>
      </c>
    </row>
    <row r="58" spans="1:13" ht="30.75" customHeight="1">
      <c r="A58" s="27">
        <v>602</v>
      </c>
      <c r="B58" s="27" t="s">
        <v>88</v>
      </c>
      <c r="C58" s="95" t="s">
        <v>195</v>
      </c>
      <c r="D58" s="95" t="s">
        <v>15</v>
      </c>
      <c r="E58" s="132">
        <v>5188</v>
      </c>
      <c r="F58" s="87"/>
      <c r="G58" s="86"/>
      <c r="H58" s="88"/>
      <c r="I58" s="88"/>
      <c r="J58" s="88"/>
      <c r="K58" s="90">
        <f t="shared" si="5"/>
        <v>5188</v>
      </c>
      <c r="L58" s="53"/>
      <c r="M58">
        <v>1</v>
      </c>
    </row>
    <row r="59" spans="1:13" ht="30.75" customHeight="1">
      <c r="A59" s="27">
        <v>602</v>
      </c>
      <c r="B59" s="27" t="s">
        <v>69</v>
      </c>
      <c r="C59" s="33" t="s">
        <v>198</v>
      </c>
      <c r="D59" s="32" t="s">
        <v>15</v>
      </c>
      <c r="E59" s="132">
        <v>3160</v>
      </c>
      <c r="F59" s="87"/>
      <c r="G59" s="86"/>
      <c r="H59" s="91"/>
      <c r="I59" s="87"/>
      <c r="J59" s="88"/>
      <c r="K59" s="90">
        <f t="shared" si="5"/>
        <v>3160</v>
      </c>
      <c r="L59" s="53"/>
      <c r="M59">
        <v>1</v>
      </c>
    </row>
    <row r="60" spans="1:13" ht="30.75" customHeight="1">
      <c r="A60" s="27">
        <v>602</v>
      </c>
      <c r="B60" s="27" t="s">
        <v>77</v>
      </c>
      <c r="C60" s="95" t="s">
        <v>196</v>
      </c>
      <c r="D60" s="95" t="s">
        <v>15</v>
      </c>
      <c r="E60" s="132">
        <v>5188</v>
      </c>
      <c r="F60" s="87"/>
      <c r="G60" s="86"/>
      <c r="H60" s="87"/>
      <c r="I60" s="88"/>
      <c r="J60" s="88"/>
      <c r="K60" s="90">
        <f t="shared" si="5"/>
        <v>5188</v>
      </c>
      <c r="L60" s="53"/>
      <c r="M60">
        <v>1</v>
      </c>
    </row>
    <row r="61" spans="1:13" ht="30.75" customHeight="1">
      <c r="A61" s="42">
        <v>602</v>
      </c>
      <c r="B61" s="42" t="s">
        <v>93</v>
      </c>
      <c r="C61" s="95" t="s">
        <v>197</v>
      </c>
      <c r="D61" s="95" t="s">
        <v>15</v>
      </c>
      <c r="E61" s="132">
        <v>5188</v>
      </c>
      <c r="F61" s="87"/>
      <c r="G61" s="86"/>
      <c r="H61" s="87"/>
      <c r="I61" s="91"/>
      <c r="J61" s="88"/>
      <c r="K61" s="90">
        <f t="shared" si="5"/>
        <v>5188</v>
      </c>
      <c r="L61" s="53"/>
      <c r="M61">
        <v>1</v>
      </c>
    </row>
    <row r="62" spans="1:13" ht="30.75" customHeight="1">
      <c r="A62" s="27">
        <v>602</v>
      </c>
      <c r="B62" s="27" t="s">
        <v>72</v>
      </c>
      <c r="C62" s="95" t="s">
        <v>199</v>
      </c>
      <c r="D62" s="95" t="s">
        <v>15</v>
      </c>
      <c r="E62" s="132">
        <v>3795</v>
      </c>
      <c r="F62" s="132"/>
      <c r="G62" s="92"/>
      <c r="H62" s="91"/>
      <c r="I62" s="91"/>
      <c r="J62" s="91"/>
      <c r="K62" s="91">
        <f t="shared" si="5"/>
        <v>3795</v>
      </c>
      <c r="L62" s="53"/>
      <c r="M62">
        <v>1</v>
      </c>
    </row>
    <row r="63" spans="1:13" ht="30.75" customHeight="1">
      <c r="A63" s="27">
        <v>602</v>
      </c>
      <c r="B63" s="27" t="s">
        <v>66</v>
      </c>
      <c r="C63" s="41" t="s">
        <v>200</v>
      </c>
      <c r="D63" s="33" t="s">
        <v>17</v>
      </c>
      <c r="E63" s="132">
        <v>3160</v>
      </c>
      <c r="F63" s="87"/>
      <c r="G63" s="88"/>
      <c r="H63" s="89"/>
      <c r="I63" s="89"/>
      <c r="J63" s="89"/>
      <c r="K63" s="87">
        <f aca="true" t="shared" si="6" ref="K63:K71">SUM(E63:F63)-SUM(G63:J63)</f>
        <v>3160</v>
      </c>
      <c r="L63" s="51"/>
      <c r="M63">
        <v>1</v>
      </c>
    </row>
    <row r="64" spans="1:13" ht="30.75" customHeight="1">
      <c r="A64" s="27">
        <v>102</v>
      </c>
      <c r="B64" s="27" t="s">
        <v>90</v>
      </c>
      <c r="C64" s="41" t="s">
        <v>201</v>
      </c>
      <c r="D64" s="41" t="s">
        <v>16</v>
      </c>
      <c r="E64" s="132">
        <v>1580</v>
      </c>
      <c r="F64" s="132"/>
      <c r="G64" s="86"/>
      <c r="H64" s="88"/>
      <c r="I64" s="88"/>
      <c r="J64" s="88"/>
      <c r="K64" s="87">
        <f t="shared" si="6"/>
        <v>1580</v>
      </c>
      <c r="L64" s="51"/>
      <c r="M64">
        <v>1</v>
      </c>
    </row>
    <row r="65" spans="1:13" ht="30.75" customHeight="1">
      <c r="A65" s="27">
        <v>102</v>
      </c>
      <c r="B65" s="27" t="s">
        <v>75</v>
      </c>
      <c r="C65" s="34" t="s">
        <v>202</v>
      </c>
      <c r="D65" s="41" t="s">
        <v>16</v>
      </c>
      <c r="E65" s="132">
        <v>1580</v>
      </c>
      <c r="F65" s="87"/>
      <c r="G65" s="88"/>
      <c r="H65" s="89"/>
      <c r="I65" s="89"/>
      <c r="J65" s="89"/>
      <c r="K65" s="87">
        <f t="shared" si="6"/>
        <v>1580</v>
      </c>
      <c r="L65" s="51"/>
      <c r="M65">
        <v>1</v>
      </c>
    </row>
    <row r="66" spans="1:13" ht="30.75" customHeight="1">
      <c r="A66" s="27">
        <v>102</v>
      </c>
      <c r="B66" s="27" t="s">
        <v>86</v>
      </c>
      <c r="C66" s="41" t="s">
        <v>203</v>
      </c>
      <c r="D66" s="41" t="s">
        <v>16</v>
      </c>
      <c r="E66" s="132">
        <v>1514</v>
      </c>
      <c r="F66" s="87"/>
      <c r="G66" s="87"/>
      <c r="H66" s="87"/>
      <c r="I66" s="87"/>
      <c r="J66" s="89"/>
      <c r="K66" s="90">
        <f t="shared" si="6"/>
        <v>1514</v>
      </c>
      <c r="L66" s="56"/>
      <c r="M66">
        <v>1</v>
      </c>
    </row>
    <row r="67" spans="1:13" ht="30.75" customHeight="1">
      <c r="A67" s="27">
        <v>102</v>
      </c>
      <c r="B67" s="27" t="s">
        <v>76</v>
      </c>
      <c r="C67" s="34" t="s">
        <v>204</v>
      </c>
      <c r="D67" s="41" t="s">
        <v>16</v>
      </c>
      <c r="E67" s="132">
        <v>1184</v>
      </c>
      <c r="F67" s="87"/>
      <c r="G67" s="87"/>
      <c r="H67" s="89"/>
      <c r="I67" s="87"/>
      <c r="J67" s="89"/>
      <c r="K67" s="90">
        <f t="shared" si="6"/>
        <v>1184</v>
      </c>
      <c r="L67" s="56"/>
      <c r="M67">
        <v>1</v>
      </c>
    </row>
    <row r="68" spans="1:13" ht="30.75" customHeight="1">
      <c r="A68" s="27">
        <v>102</v>
      </c>
      <c r="B68" s="27" t="s">
        <v>62</v>
      </c>
      <c r="C68" s="96" t="s">
        <v>205</v>
      </c>
      <c r="D68" s="96" t="s">
        <v>16</v>
      </c>
      <c r="E68" s="132">
        <v>1755</v>
      </c>
      <c r="F68" s="87"/>
      <c r="G68" s="87"/>
      <c r="H68" s="89"/>
      <c r="I68" s="87"/>
      <c r="J68" s="89"/>
      <c r="K68" s="90">
        <f t="shared" si="6"/>
        <v>1755</v>
      </c>
      <c r="L68" s="56"/>
      <c r="M68">
        <v>1</v>
      </c>
    </row>
    <row r="69" spans="1:13" ht="30.75" customHeight="1">
      <c r="A69" s="27">
        <v>102</v>
      </c>
      <c r="B69" s="27" t="s">
        <v>91</v>
      </c>
      <c r="C69" s="32" t="s">
        <v>206</v>
      </c>
      <c r="D69" s="41" t="s">
        <v>16</v>
      </c>
      <c r="E69" s="132">
        <v>951</v>
      </c>
      <c r="F69" s="87"/>
      <c r="G69" s="88"/>
      <c r="H69" s="89"/>
      <c r="I69" s="89"/>
      <c r="J69" s="89"/>
      <c r="K69" s="87">
        <f t="shared" si="6"/>
        <v>951</v>
      </c>
      <c r="L69" s="108"/>
      <c r="M69">
        <v>1</v>
      </c>
    </row>
    <row r="70" spans="1:13" ht="30.75" customHeight="1">
      <c r="A70" s="27">
        <v>102</v>
      </c>
      <c r="B70" s="27" t="s">
        <v>40</v>
      </c>
      <c r="C70" s="41" t="s">
        <v>207</v>
      </c>
      <c r="D70" s="33" t="s">
        <v>15</v>
      </c>
      <c r="E70" s="132">
        <v>13013</v>
      </c>
      <c r="F70" s="87"/>
      <c r="G70" s="88"/>
      <c r="H70" s="87"/>
      <c r="I70" s="89"/>
      <c r="J70" s="89"/>
      <c r="K70" s="87">
        <f t="shared" si="6"/>
        <v>13013</v>
      </c>
      <c r="L70" s="51"/>
      <c r="M70">
        <v>1</v>
      </c>
    </row>
    <row r="71" spans="1:13" ht="30.75" customHeight="1">
      <c r="A71" s="27">
        <v>102</v>
      </c>
      <c r="B71" s="27" t="s">
        <v>42</v>
      </c>
      <c r="C71" s="41" t="s">
        <v>208</v>
      </c>
      <c r="D71" s="33" t="s">
        <v>17</v>
      </c>
      <c r="E71" s="132">
        <v>2716</v>
      </c>
      <c r="F71" s="87"/>
      <c r="G71" s="88"/>
      <c r="H71" s="89"/>
      <c r="I71" s="89"/>
      <c r="J71" s="89"/>
      <c r="K71" s="87">
        <f t="shared" si="6"/>
        <v>2716</v>
      </c>
      <c r="L71" s="51"/>
      <c r="M71">
        <v>1</v>
      </c>
    </row>
    <row r="72" spans="1:13" ht="12" customHeight="1" thickBot="1">
      <c r="A72" s="17"/>
      <c r="B72" s="17"/>
      <c r="C72" s="17"/>
      <c r="D72" s="48" t="s">
        <v>18</v>
      </c>
      <c r="E72" s="110">
        <f>SUM(E55:E71)</f>
        <v>62440</v>
      </c>
      <c r="F72" s="110">
        <f aca="true" t="shared" si="7" ref="F72:K72">SUM(F55:F71)</f>
        <v>0</v>
      </c>
      <c r="G72" s="110">
        <f t="shared" si="7"/>
        <v>0</v>
      </c>
      <c r="H72" s="110">
        <f t="shared" si="7"/>
        <v>0</v>
      </c>
      <c r="I72" s="110">
        <f t="shared" si="7"/>
        <v>0</v>
      </c>
      <c r="J72" s="110">
        <f t="shared" si="7"/>
        <v>0</v>
      </c>
      <c r="K72" s="110">
        <f t="shared" si="7"/>
        <v>62440</v>
      </c>
      <c r="L72" s="17"/>
      <c r="M72" s="141"/>
    </row>
    <row r="73" spans="1:13" ht="6.75" customHeight="1">
      <c r="A73" s="17"/>
      <c r="B73" s="17"/>
      <c r="C73" s="17"/>
      <c r="D73" s="15"/>
      <c r="E73" s="52"/>
      <c r="F73" s="52"/>
      <c r="G73" s="52"/>
      <c r="H73" s="52"/>
      <c r="I73" s="52"/>
      <c r="J73" s="52"/>
      <c r="K73" s="69"/>
      <c r="L73" s="17"/>
      <c r="M73" s="52"/>
    </row>
    <row r="74" spans="1:13" ht="14.25" customHeight="1">
      <c r="A74" s="17"/>
      <c r="B74" s="17"/>
      <c r="C74" s="17"/>
      <c r="D74" s="15"/>
      <c r="E74" s="52"/>
      <c r="F74" s="52"/>
      <c r="G74" s="52"/>
      <c r="H74" s="52"/>
      <c r="I74" s="52"/>
      <c r="J74" s="52"/>
      <c r="K74" s="69"/>
      <c r="L74" s="17"/>
      <c r="M74" s="52"/>
    </row>
    <row r="75" spans="1:12" ht="13.5" thickBot="1">
      <c r="A75" s="3"/>
      <c r="B75" s="3"/>
      <c r="C75" s="3"/>
      <c r="D75" s="153" t="s">
        <v>0</v>
      </c>
      <c r="E75" s="153"/>
      <c r="F75" s="153"/>
      <c r="G75" s="153"/>
      <c r="H75" s="153"/>
      <c r="I75" s="3"/>
      <c r="J75" s="3"/>
      <c r="K75" s="65"/>
      <c r="L75" s="3"/>
    </row>
    <row r="76" spans="1:12" ht="13.5" thickBot="1">
      <c r="A76" s="3"/>
      <c r="B76" s="3"/>
      <c r="C76" s="3"/>
      <c r="D76" s="154" t="s">
        <v>1</v>
      </c>
      <c r="E76" s="154"/>
      <c r="F76" s="154"/>
      <c r="G76" s="154"/>
      <c r="H76" s="154"/>
      <c r="I76" s="3"/>
      <c r="J76" s="3"/>
      <c r="K76" s="65"/>
      <c r="L76" s="4" t="s">
        <v>28</v>
      </c>
    </row>
    <row r="77" spans="1:12" ht="12.75">
      <c r="A77" s="3"/>
      <c r="B77" s="3"/>
      <c r="C77" s="3"/>
      <c r="D77" s="155" t="s">
        <v>164</v>
      </c>
      <c r="E77" s="155"/>
      <c r="F77" s="155"/>
      <c r="G77" s="155"/>
      <c r="H77" s="155"/>
      <c r="I77" s="3"/>
      <c r="J77" s="3"/>
      <c r="K77" s="65"/>
      <c r="L77" s="3"/>
    </row>
    <row r="78" spans="1:12" ht="12.75">
      <c r="A78" s="5"/>
      <c r="B78" s="5"/>
      <c r="C78" s="6" t="s">
        <v>124</v>
      </c>
      <c r="D78" s="7"/>
      <c r="E78" s="8"/>
      <c r="F78" s="9"/>
      <c r="G78" s="10"/>
      <c r="H78" s="11"/>
      <c r="I78" s="11"/>
      <c r="J78" s="11"/>
      <c r="K78" s="66"/>
      <c r="L78" s="12"/>
    </row>
    <row r="79" ht="13.5" thickBot="1"/>
    <row r="80" spans="1:12" ht="13.5" thickBot="1">
      <c r="A80" s="5"/>
      <c r="B80" s="5"/>
      <c r="C80" s="6"/>
      <c r="D80" s="7"/>
      <c r="E80" s="156" t="s">
        <v>3</v>
      </c>
      <c r="F80" s="156"/>
      <c r="G80" s="157" t="s">
        <v>29</v>
      </c>
      <c r="H80" s="157"/>
      <c r="I80" s="157"/>
      <c r="J80" s="157"/>
      <c r="K80" s="66"/>
      <c r="L80" s="12"/>
    </row>
    <row r="81" spans="1:12" ht="13.5" thickBot="1">
      <c r="A81" s="46" t="s">
        <v>4</v>
      </c>
      <c r="B81" s="158" t="s">
        <v>35</v>
      </c>
      <c r="C81" s="160" t="s">
        <v>5</v>
      </c>
      <c r="D81" s="162" t="s">
        <v>6</v>
      </c>
      <c r="E81" s="143" t="s">
        <v>7</v>
      </c>
      <c r="F81" s="145" t="s">
        <v>8</v>
      </c>
      <c r="G81" s="143" t="s">
        <v>30</v>
      </c>
      <c r="H81" s="145" t="s">
        <v>9</v>
      </c>
      <c r="I81" s="143" t="s">
        <v>8</v>
      </c>
      <c r="J81" s="147" t="s">
        <v>10</v>
      </c>
      <c r="K81" s="149" t="s">
        <v>11</v>
      </c>
      <c r="L81" s="151" t="s">
        <v>12</v>
      </c>
    </row>
    <row r="82" spans="1:12" ht="13.5" thickBot="1">
      <c r="A82" s="47" t="s">
        <v>13</v>
      </c>
      <c r="B82" s="194"/>
      <c r="C82" s="183"/>
      <c r="D82" s="184"/>
      <c r="E82" s="185"/>
      <c r="F82" s="186"/>
      <c r="G82" s="185"/>
      <c r="H82" s="186"/>
      <c r="I82" s="185"/>
      <c r="J82" s="191"/>
      <c r="K82" s="192"/>
      <c r="L82" s="193"/>
    </row>
    <row r="83" spans="1:12" ht="12.75">
      <c r="A83" s="102"/>
      <c r="B83" s="103"/>
      <c r="C83" s="35" t="s">
        <v>14</v>
      </c>
      <c r="D83" s="104"/>
      <c r="E83" s="105">
        <v>7302</v>
      </c>
      <c r="F83" s="105"/>
      <c r="G83" s="105"/>
      <c r="H83" s="105"/>
      <c r="I83" s="105"/>
      <c r="J83" s="105"/>
      <c r="K83" s="106"/>
      <c r="L83" s="107"/>
    </row>
    <row r="84" spans="1:13" ht="33.75" customHeight="1">
      <c r="A84" s="27">
        <v>102</v>
      </c>
      <c r="B84" s="27" t="s">
        <v>41</v>
      </c>
      <c r="C84" s="41" t="s">
        <v>209</v>
      </c>
      <c r="D84" s="33" t="s">
        <v>17</v>
      </c>
      <c r="E84" s="132">
        <v>1916</v>
      </c>
      <c r="F84" s="87"/>
      <c r="G84" s="88"/>
      <c r="H84" s="87"/>
      <c r="I84" s="89"/>
      <c r="J84" s="89"/>
      <c r="K84" s="87">
        <f aca="true" t="shared" si="8" ref="K84:K89">SUM(E84:F84)-SUM(G84:J84)</f>
        <v>1916</v>
      </c>
      <c r="L84" s="51"/>
      <c r="M84">
        <v>1</v>
      </c>
    </row>
    <row r="85" spans="1:13" ht="33.75" customHeight="1">
      <c r="A85" s="27">
        <v>102</v>
      </c>
      <c r="B85" s="27" t="s">
        <v>48</v>
      </c>
      <c r="C85" s="41" t="s">
        <v>210</v>
      </c>
      <c r="D85" s="33" t="s">
        <v>17</v>
      </c>
      <c r="E85" s="132">
        <v>6478</v>
      </c>
      <c r="F85" s="87"/>
      <c r="G85" s="88"/>
      <c r="H85" s="87"/>
      <c r="I85" s="89"/>
      <c r="J85" s="89"/>
      <c r="K85" s="87">
        <f t="shared" si="8"/>
        <v>6478</v>
      </c>
      <c r="L85" s="51"/>
      <c r="M85">
        <v>1</v>
      </c>
    </row>
    <row r="86" spans="1:13" ht="33.75" customHeight="1">
      <c r="A86" s="27">
        <v>102</v>
      </c>
      <c r="B86" s="27" t="s">
        <v>46</v>
      </c>
      <c r="C86" s="41" t="s">
        <v>211</v>
      </c>
      <c r="D86" s="33" t="s">
        <v>17</v>
      </c>
      <c r="E86" s="132">
        <v>4636</v>
      </c>
      <c r="F86" s="87"/>
      <c r="G86" s="88"/>
      <c r="H86" s="87"/>
      <c r="I86" s="89"/>
      <c r="J86" s="89"/>
      <c r="K86" s="87">
        <f t="shared" si="8"/>
        <v>4636</v>
      </c>
      <c r="L86" s="51"/>
      <c r="M86">
        <v>1</v>
      </c>
    </row>
    <row r="87" spans="1:12" ht="21" customHeight="1" hidden="1">
      <c r="A87" s="27"/>
      <c r="B87" s="27"/>
      <c r="C87" s="41"/>
      <c r="D87" s="33"/>
      <c r="E87" s="132"/>
      <c r="F87" s="87"/>
      <c r="G87" s="88"/>
      <c r="H87" s="87"/>
      <c r="I87" s="89"/>
      <c r="J87" s="89"/>
      <c r="K87" s="87"/>
      <c r="L87" s="51"/>
    </row>
    <row r="88" spans="1:13" ht="33.75" customHeight="1">
      <c r="A88" s="27">
        <v>102</v>
      </c>
      <c r="B88" s="27" t="s">
        <v>68</v>
      </c>
      <c r="C88" s="41" t="s">
        <v>212</v>
      </c>
      <c r="D88" s="33" t="s">
        <v>17</v>
      </c>
      <c r="E88" s="132">
        <v>2453</v>
      </c>
      <c r="F88" s="87"/>
      <c r="G88" s="88"/>
      <c r="H88" s="87">
        <v>250</v>
      </c>
      <c r="I88" s="89"/>
      <c r="J88" s="89"/>
      <c r="K88" s="87">
        <f t="shared" si="8"/>
        <v>2203</v>
      </c>
      <c r="L88" s="51"/>
      <c r="M88">
        <v>1</v>
      </c>
    </row>
    <row r="89" spans="1:13" ht="33.75" customHeight="1">
      <c r="A89" s="27">
        <v>102</v>
      </c>
      <c r="B89" s="27" t="s">
        <v>47</v>
      </c>
      <c r="C89" s="41" t="s">
        <v>213</v>
      </c>
      <c r="D89" s="33" t="s">
        <v>17</v>
      </c>
      <c r="E89" s="132">
        <v>1020</v>
      </c>
      <c r="F89" s="87"/>
      <c r="G89" s="88"/>
      <c r="H89" s="89"/>
      <c r="I89" s="89"/>
      <c r="J89" s="89"/>
      <c r="K89" s="87">
        <f t="shared" si="8"/>
        <v>1020</v>
      </c>
      <c r="L89" s="51"/>
      <c r="M89">
        <v>1</v>
      </c>
    </row>
    <row r="90" spans="1:13" ht="33.75" customHeight="1">
      <c r="A90" s="27">
        <v>102</v>
      </c>
      <c r="B90" s="27" t="s">
        <v>70</v>
      </c>
      <c r="C90" s="96" t="s">
        <v>214</v>
      </c>
      <c r="D90" s="95" t="s">
        <v>21</v>
      </c>
      <c r="E90" s="132">
        <v>3623</v>
      </c>
      <c r="F90" s="86"/>
      <c r="G90" s="86"/>
      <c r="H90" s="88"/>
      <c r="I90" s="88"/>
      <c r="J90" s="88"/>
      <c r="K90" s="87">
        <f aca="true" t="shared" si="9" ref="K90:K97">SUM(E90:F90)-SUM(G90:J90)</f>
        <v>3623</v>
      </c>
      <c r="L90" s="51"/>
      <c r="M90" s="59">
        <v>1</v>
      </c>
    </row>
    <row r="91" spans="1:13" ht="33.75" customHeight="1">
      <c r="A91" s="27">
        <v>102</v>
      </c>
      <c r="B91" s="27" t="s">
        <v>44</v>
      </c>
      <c r="C91" s="41" t="s">
        <v>215</v>
      </c>
      <c r="D91" s="33" t="s">
        <v>21</v>
      </c>
      <c r="E91" s="132">
        <v>5176</v>
      </c>
      <c r="F91" s="87"/>
      <c r="G91" s="88"/>
      <c r="H91" s="89"/>
      <c r="I91" s="89"/>
      <c r="J91" s="89"/>
      <c r="K91" s="87">
        <f t="shared" si="9"/>
        <v>5176</v>
      </c>
      <c r="L91" s="51"/>
      <c r="M91" s="59">
        <v>1</v>
      </c>
    </row>
    <row r="92" spans="1:13" ht="33.75" customHeight="1">
      <c r="A92" s="27">
        <v>102</v>
      </c>
      <c r="B92" s="27" t="s">
        <v>37</v>
      </c>
      <c r="C92" s="41" t="s">
        <v>216</v>
      </c>
      <c r="D92" s="41" t="s">
        <v>16</v>
      </c>
      <c r="E92" s="132">
        <v>3178</v>
      </c>
      <c r="F92" s="87"/>
      <c r="G92" s="87"/>
      <c r="H92" s="89"/>
      <c r="I92" s="87"/>
      <c r="J92" s="89"/>
      <c r="K92" s="90">
        <f t="shared" si="9"/>
        <v>3178</v>
      </c>
      <c r="L92" s="56"/>
      <c r="M92" s="59">
        <v>1</v>
      </c>
    </row>
    <row r="93" spans="1:13" ht="33.75" customHeight="1">
      <c r="A93" s="27">
        <v>102</v>
      </c>
      <c r="B93" s="27" t="s">
        <v>82</v>
      </c>
      <c r="C93" s="41" t="s">
        <v>217</v>
      </c>
      <c r="D93" s="41" t="s">
        <v>16</v>
      </c>
      <c r="E93" s="132">
        <v>2297</v>
      </c>
      <c r="F93" s="87"/>
      <c r="G93" s="87"/>
      <c r="H93" s="89"/>
      <c r="I93" s="87"/>
      <c r="J93" s="89"/>
      <c r="K93" s="90">
        <f t="shared" si="9"/>
        <v>2297</v>
      </c>
      <c r="L93" s="56"/>
      <c r="M93" s="75">
        <v>1</v>
      </c>
    </row>
    <row r="94" spans="1:13" ht="33.75" customHeight="1">
      <c r="A94" s="27">
        <v>102</v>
      </c>
      <c r="B94" s="27" t="s">
        <v>92</v>
      </c>
      <c r="C94" s="41" t="s">
        <v>218</v>
      </c>
      <c r="D94" s="41" t="s">
        <v>16</v>
      </c>
      <c r="E94" s="132">
        <v>920</v>
      </c>
      <c r="F94" s="87"/>
      <c r="G94" s="87"/>
      <c r="H94" s="89"/>
      <c r="I94" s="87"/>
      <c r="J94" s="89"/>
      <c r="K94" s="90">
        <f t="shared" si="9"/>
        <v>920</v>
      </c>
      <c r="L94" s="56"/>
      <c r="M94" s="75">
        <v>1</v>
      </c>
    </row>
    <row r="95" spans="1:13" ht="33.75" customHeight="1">
      <c r="A95" s="27">
        <v>102</v>
      </c>
      <c r="B95" s="27" t="s">
        <v>73</v>
      </c>
      <c r="C95" s="41" t="s">
        <v>219</v>
      </c>
      <c r="D95" s="41" t="s">
        <v>16</v>
      </c>
      <c r="E95" s="132">
        <v>2490</v>
      </c>
      <c r="F95" s="87"/>
      <c r="G95" s="87"/>
      <c r="H95" s="89"/>
      <c r="I95" s="87"/>
      <c r="J95" s="89"/>
      <c r="K95" s="90">
        <f t="shared" si="9"/>
        <v>2490</v>
      </c>
      <c r="L95" s="56"/>
      <c r="M95" s="75">
        <v>1</v>
      </c>
    </row>
    <row r="96" spans="1:13" ht="33.75" customHeight="1">
      <c r="A96" s="27">
        <v>102</v>
      </c>
      <c r="B96" s="27" t="s">
        <v>39</v>
      </c>
      <c r="C96" s="41" t="s">
        <v>220</v>
      </c>
      <c r="D96" s="41" t="s">
        <v>17</v>
      </c>
      <c r="E96" s="132">
        <v>2454</v>
      </c>
      <c r="F96" s="87"/>
      <c r="G96" s="87"/>
      <c r="H96" s="89"/>
      <c r="I96" s="87"/>
      <c r="J96" s="89"/>
      <c r="K96" s="90">
        <f t="shared" si="9"/>
        <v>2454</v>
      </c>
      <c r="L96" s="56"/>
      <c r="M96" s="75">
        <v>1</v>
      </c>
    </row>
    <row r="97" spans="1:13" ht="33.75" customHeight="1">
      <c r="A97" s="27">
        <v>102</v>
      </c>
      <c r="B97" s="27" t="s">
        <v>49</v>
      </c>
      <c r="C97" s="41" t="s">
        <v>221</v>
      </c>
      <c r="D97" s="41" t="s">
        <v>17</v>
      </c>
      <c r="E97" s="132">
        <v>2844</v>
      </c>
      <c r="F97" s="87"/>
      <c r="G97" s="87"/>
      <c r="H97" s="89"/>
      <c r="I97" s="87"/>
      <c r="J97" s="89"/>
      <c r="K97" s="90">
        <f t="shared" si="9"/>
        <v>2844</v>
      </c>
      <c r="L97" s="56"/>
      <c r="M97" s="75">
        <v>1</v>
      </c>
    </row>
    <row r="98" spans="4:11" ht="13.5" thickBot="1">
      <c r="D98" s="48" t="s">
        <v>18</v>
      </c>
      <c r="E98" s="110">
        <f aca="true" t="shared" si="10" ref="E98:K98">SUM(E84:E97)</f>
        <v>39485</v>
      </c>
      <c r="F98" s="110">
        <f t="shared" si="10"/>
        <v>0</v>
      </c>
      <c r="G98" s="110">
        <f t="shared" si="10"/>
        <v>0</v>
      </c>
      <c r="H98" s="110">
        <f t="shared" si="10"/>
        <v>250</v>
      </c>
      <c r="I98" s="110">
        <f t="shared" si="10"/>
        <v>0</v>
      </c>
      <c r="J98" s="110">
        <f t="shared" si="10"/>
        <v>0</v>
      </c>
      <c r="K98" s="110">
        <f t="shared" si="10"/>
        <v>39235</v>
      </c>
    </row>
    <row r="99" ht="18.75" customHeight="1">
      <c r="M99" s="31"/>
    </row>
    <row r="100" ht="54.75" customHeight="1">
      <c r="M100" s="31"/>
    </row>
    <row r="101" spans="1:13" ht="22.5" customHeight="1" thickBot="1">
      <c r="A101" s="3"/>
      <c r="B101" s="3"/>
      <c r="C101" s="3"/>
      <c r="D101" s="153" t="s">
        <v>0</v>
      </c>
      <c r="E101" s="153"/>
      <c r="F101" s="153"/>
      <c r="G101" s="153"/>
      <c r="H101" s="153"/>
      <c r="I101" s="3"/>
      <c r="J101" s="3"/>
      <c r="K101" s="65"/>
      <c r="L101" s="3"/>
      <c r="M101" s="31"/>
    </row>
    <row r="102" spans="1:13" ht="13.5" thickBot="1">
      <c r="A102" s="3"/>
      <c r="B102" s="3"/>
      <c r="C102" s="3"/>
      <c r="D102" s="154" t="s">
        <v>1</v>
      </c>
      <c r="E102" s="154"/>
      <c r="F102" s="154"/>
      <c r="G102" s="154"/>
      <c r="H102" s="154"/>
      <c r="I102" s="3"/>
      <c r="J102" s="3"/>
      <c r="K102" s="65"/>
      <c r="L102" s="4" t="s">
        <v>32</v>
      </c>
      <c r="M102" s="31"/>
    </row>
    <row r="103" spans="1:13" ht="12.75">
      <c r="A103" s="3"/>
      <c r="B103" s="3"/>
      <c r="C103" s="3"/>
      <c r="D103" s="155" t="s">
        <v>164</v>
      </c>
      <c r="E103" s="155"/>
      <c r="F103" s="155"/>
      <c r="G103" s="155"/>
      <c r="H103" s="155"/>
      <c r="I103" s="3"/>
      <c r="J103" s="3"/>
      <c r="K103" s="65"/>
      <c r="L103" s="3"/>
      <c r="M103" s="31"/>
    </row>
    <row r="104" spans="1:13" ht="12.75">
      <c r="A104" s="5"/>
      <c r="B104" s="5"/>
      <c r="C104" s="6" t="s">
        <v>124</v>
      </c>
      <c r="D104" s="7"/>
      <c r="E104" s="8"/>
      <c r="F104" s="9"/>
      <c r="G104" s="10"/>
      <c r="H104" s="11"/>
      <c r="I104" s="11"/>
      <c r="J104" s="11"/>
      <c r="K104" s="66"/>
      <c r="L104" s="12"/>
      <c r="M104" s="31"/>
    </row>
    <row r="105" ht="13.5" thickBot="1">
      <c r="M105" s="31"/>
    </row>
    <row r="106" spans="1:13" ht="13.5" thickBot="1">
      <c r="A106" s="5"/>
      <c r="B106" s="5"/>
      <c r="C106" s="6"/>
      <c r="D106" s="7"/>
      <c r="E106" s="156" t="s">
        <v>3</v>
      </c>
      <c r="F106" s="156"/>
      <c r="G106" s="157" t="s">
        <v>29</v>
      </c>
      <c r="H106" s="157"/>
      <c r="I106" s="157"/>
      <c r="J106" s="157"/>
      <c r="K106" s="66"/>
      <c r="L106" s="12"/>
      <c r="M106" s="31"/>
    </row>
    <row r="107" spans="1:13" ht="13.5" thickBot="1">
      <c r="A107" s="46" t="s">
        <v>4</v>
      </c>
      <c r="B107" s="158" t="s">
        <v>35</v>
      </c>
      <c r="C107" s="160" t="s">
        <v>5</v>
      </c>
      <c r="D107" s="162" t="s">
        <v>6</v>
      </c>
      <c r="E107" s="143" t="s">
        <v>7</v>
      </c>
      <c r="F107" s="145" t="s">
        <v>8</v>
      </c>
      <c r="G107" s="143" t="s">
        <v>30</v>
      </c>
      <c r="H107" s="145" t="s">
        <v>9</v>
      </c>
      <c r="I107" s="143" t="s">
        <v>8</v>
      </c>
      <c r="J107" s="147" t="s">
        <v>10</v>
      </c>
      <c r="K107" s="149" t="s">
        <v>11</v>
      </c>
      <c r="L107" s="151" t="s">
        <v>12</v>
      </c>
      <c r="M107" s="31"/>
    </row>
    <row r="108" spans="1:13" ht="13.5" thickBot="1">
      <c r="A108" s="47" t="s">
        <v>13</v>
      </c>
      <c r="B108" s="194"/>
      <c r="C108" s="183"/>
      <c r="D108" s="184"/>
      <c r="E108" s="185"/>
      <c r="F108" s="186"/>
      <c r="G108" s="185"/>
      <c r="H108" s="186"/>
      <c r="I108" s="185"/>
      <c r="J108" s="191"/>
      <c r="K108" s="192"/>
      <c r="L108" s="193"/>
      <c r="M108" s="31"/>
    </row>
    <row r="109" spans="1:13" ht="12.75">
      <c r="A109" s="102"/>
      <c r="B109" s="103"/>
      <c r="C109" s="104"/>
      <c r="D109" s="104"/>
      <c r="E109" s="105">
        <v>7302</v>
      </c>
      <c r="F109" s="105"/>
      <c r="G109" s="105"/>
      <c r="H109" s="105"/>
      <c r="I109" s="105"/>
      <c r="J109" s="105"/>
      <c r="K109" s="106"/>
      <c r="L109" s="107"/>
      <c r="M109" s="31"/>
    </row>
    <row r="110" spans="1:13" ht="33.75" customHeight="1">
      <c r="A110" s="27">
        <v>102</v>
      </c>
      <c r="B110" s="27" t="s">
        <v>79</v>
      </c>
      <c r="C110" s="96" t="s">
        <v>222</v>
      </c>
      <c r="D110" s="96" t="s">
        <v>16</v>
      </c>
      <c r="E110" s="132">
        <v>1711</v>
      </c>
      <c r="F110" s="87"/>
      <c r="G110" s="87"/>
      <c r="H110" s="89"/>
      <c r="I110" s="87"/>
      <c r="J110" s="89"/>
      <c r="K110" s="90">
        <f aca="true" t="shared" si="11" ref="K110:K117">SUM(E110:F110)-SUM(G110:J110)</f>
        <v>1711</v>
      </c>
      <c r="L110" s="56"/>
      <c r="M110" s="75">
        <v>1</v>
      </c>
    </row>
    <row r="111" spans="1:13" ht="33.75" customHeight="1">
      <c r="A111" s="27">
        <v>602</v>
      </c>
      <c r="B111" s="27" t="s">
        <v>87</v>
      </c>
      <c r="C111" s="41" t="s">
        <v>165</v>
      </c>
      <c r="D111" s="41" t="s">
        <v>16</v>
      </c>
      <c r="E111" s="132">
        <v>2940</v>
      </c>
      <c r="F111" s="87"/>
      <c r="G111" s="87"/>
      <c r="H111" s="87"/>
      <c r="I111" s="87"/>
      <c r="J111" s="89"/>
      <c r="K111" s="90">
        <f t="shared" si="11"/>
        <v>2940</v>
      </c>
      <c r="L111" s="56"/>
      <c r="M111" s="75">
        <v>1</v>
      </c>
    </row>
    <row r="112" spans="1:13" ht="33.75" customHeight="1">
      <c r="A112" s="27">
        <v>102</v>
      </c>
      <c r="B112" s="27" t="s">
        <v>58</v>
      </c>
      <c r="C112" s="41" t="s">
        <v>166</v>
      </c>
      <c r="D112" s="41" t="s">
        <v>15</v>
      </c>
      <c r="E112" s="132">
        <v>4092</v>
      </c>
      <c r="F112" s="87"/>
      <c r="G112" s="87"/>
      <c r="H112" s="87"/>
      <c r="I112" s="87"/>
      <c r="J112" s="89"/>
      <c r="K112" s="90">
        <f t="shared" si="11"/>
        <v>4092</v>
      </c>
      <c r="L112" s="56"/>
      <c r="M112" s="75">
        <v>1</v>
      </c>
    </row>
    <row r="113" spans="1:13" ht="33.75" customHeight="1">
      <c r="A113" s="27">
        <v>102</v>
      </c>
      <c r="B113" s="27" t="s">
        <v>94</v>
      </c>
      <c r="C113" s="41" t="s">
        <v>95</v>
      </c>
      <c r="D113" s="41" t="s">
        <v>17</v>
      </c>
      <c r="E113" s="132">
        <v>6446</v>
      </c>
      <c r="F113" s="87"/>
      <c r="G113" s="87"/>
      <c r="H113" s="87"/>
      <c r="I113" s="87"/>
      <c r="J113" s="89"/>
      <c r="K113" s="90">
        <f t="shared" si="11"/>
        <v>6446</v>
      </c>
      <c r="L113" s="56"/>
      <c r="M113" s="75">
        <v>1</v>
      </c>
    </row>
    <row r="114" spans="1:13" ht="33.75" customHeight="1">
      <c r="A114" s="27">
        <v>102</v>
      </c>
      <c r="B114" s="27" t="s">
        <v>97</v>
      </c>
      <c r="C114" s="98" t="s">
        <v>96</v>
      </c>
      <c r="D114" s="41" t="s">
        <v>17</v>
      </c>
      <c r="E114" s="132">
        <v>2306</v>
      </c>
      <c r="F114" s="87"/>
      <c r="G114" s="87"/>
      <c r="H114" s="87"/>
      <c r="I114" s="87"/>
      <c r="J114" s="89"/>
      <c r="K114" s="90">
        <f t="shared" si="11"/>
        <v>2306</v>
      </c>
      <c r="L114" s="56"/>
      <c r="M114" s="75">
        <v>1</v>
      </c>
    </row>
    <row r="115" spans="1:13" ht="33.75" customHeight="1">
      <c r="A115" s="27">
        <v>102</v>
      </c>
      <c r="B115" s="27" t="s">
        <v>99</v>
      </c>
      <c r="C115" s="41" t="s">
        <v>98</v>
      </c>
      <c r="D115" s="41" t="s">
        <v>17</v>
      </c>
      <c r="E115" s="132">
        <v>2987</v>
      </c>
      <c r="F115" s="87"/>
      <c r="G115" s="87"/>
      <c r="H115" s="87"/>
      <c r="I115" s="87"/>
      <c r="J115" s="89"/>
      <c r="K115" s="90">
        <f t="shared" si="11"/>
        <v>2987</v>
      </c>
      <c r="L115" s="56"/>
      <c r="M115" s="75">
        <v>1</v>
      </c>
    </row>
    <row r="116" spans="1:13" ht="33.75" customHeight="1">
      <c r="A116" s="27">
        <v>602</v>
      </c>
      <c r="B116" s="27" t="s">
        <v>100</v>
      </c>
      <c r="C116" s="41" t="s">
        <v>101</v>
      </c>
      <c r="D116" s="41" t="s">
        <v>17</v>
      </c>
      <c r="E116" s="132">
        <v>2394</v>
      </c>
      <c r="F116" s="87"/>
      <c r="G116" s="87"/>
      <c r="H116" s="87"/>
      <c r="I116" s="87"/>
      <c r="J116" s="89"/>
      <c r="K116" s="90">
        <f t="shared" si="11"/>
        <v>2394</v>
      </c>
      <c r="L116" s="56"/>
      <c r="M116" s="99">
        <v>1</v>
      </c>
    </row>
    <row r="117" spans="1:13" ht="33.75" customHeight="1">
      <c r="A117" s="27">
        <v>102</v>
      </c>
      <c r="B117" s="27" t="s">
        <v>102</v>
      </c>
      <c r="C117" s="41" t="s">
        <v>103</v>
      </c>
      <c r="D117" s="41" t="s">
        <v>17</v>
      </c>
      <c r="E117" s="132">
        <v>2306</v>
      </c>
      <c r="F117" s="87"/>
      <c r="G117" s="87"/>
      <c r="H117" s="87"/>
      <c r="I117" s="87"/>
      <c r="J117" s="89"/>
      <c r="K117" s="90">
        <f t="shared" si="11"/>
        <v>2306</v>
      </c>
      <c r="L117" s="56"/>
      <c r="M117" s="99">
        <v>1</v>
      </c>
    </row>
    <row r="118" spans="1:13" ht="33.75" customHeight="1">
      <c r="A118" s="27">
        <v>102</v>
      </c>
      <c r="B118" s="27" t="s">
        <v>104</v>
      </c>
      <c r="C118" s="41" t="s">
        <v>105</v>
      </c>
      <c r="D118" s="41" t="s">
        <v>16</v>
      </c>
      <c r="E118" s="132">
        <v>1015</v>
      </c>
      <c r="F118" s="89"/>
      <c r="G118" s="87"/>
      <c r="H118" s="87"/>
      <c r="I118" s="87"/>
      <c r="J118" s="89"/>
      <c r="K118" s="90">
        <f aca="true" t="shared" si="12" ref="K118:K123">SUM(E118:F118)-SUM(G118:J118)</f>
        <v>1015</v>
      </c>
      <c r="L118" s="56"/>
      <c r="M118" s="99">
        <v>1</v>
      </c>
    </row>
    <row r="119" spans="1:13" ht="33.75" customHeight="1">
      <c r="A119" s="27">
        <v>102</v>
      </c>
      <c r="B119" s="27" t="s">
        <v>109</v>
      </c>
      <c r="C119" s="41" t="s">
        <v>110</v>
      </c>
      <c r="D119" s="41" t="s">
        <v>111</v>
      </c>
      <c r="E119" s="132">
        <v>4093</v>
      </c>
      <c r="F119" s="89"/>
      <c r="G119" s="87"/>
      <c r="H119" s="87"/>
      <c r="I119" s="87"/>
      <c r="J119" s="89"/>
      <c r="K119" s="90">
        <f t="shared" si="12"/>
        <v>4093</v>
      </c>
      <c r="L119" s="56"/>
      <c r="M119" s="99">
        <v>1</v>
      </c>
    </row>
    <row r="120" spans="1:13" ht="33.75" customHeight="1">
      <c r="A120" s="27">
        <v>102</v>
      </c>
      <c r="B120" s="27" t="s">
        <v>113</v>
      </c>
      <c r="C120" s="131" t="s">
        <v>112</v>
      </c>
      <c r="D120" s="41" t="s">
        <v>17</v>
      </c>
      <c r="E120" s="132">
        <v>3161</v>
      </c>
      <c r="F120" s="89"/>
      <c r="G120" s="87"/>
      <c r="H120" s="87"/>
      <c r="I120" s="87"/>
      <c r="J120" s="89"/>
      <c r="K120" s="90">
        <f t="shared" si="12"/>
        <v>3161</v>
      </c>
      <c r="L120" s="56"/>
      <c r="M120" s="99">
        <v>1</v>
      </c>
    </row>
    <row r="121" spans="1:13" ht="33.75" customHeight="1">
      <c r="A121" s="27">
        <v>102</v>
      </c>
      <c r="B121" s="27" t="s">
        <v>114</v>
      </c>
      <c r="C121" s="131" t="s">
        <v>117</v>
      </c>
      <c r="D121" s="41" t="s">
        <v>17</v>
      </c>
      <c r="E121" s="132">
        <v>4573</v>
      </c>
      <c r="F121" s="89"/>
      <c r="G121" s="87"/>
      <c r="H121" s="87"/>
      <c r="I121" s="87"/>
      <c r="J121" s="89"/>
      <c r="K121" s="90">
        <f t="shared" si="12"/>
        <v>4573</v>
      </c>
      <c r="L121" s="56"/>
      <c r="M121" s="99">
        <v>1</v>
      </c>
    </row>
    <row r="122" spans="1:13" ht="33.75" customHeight="1">
      <c r="A122" s="27">
        <v>102</v>
      </c>
      <c r="B122" s="27" t="s">
        <v>115</v>
      </c>
      <c r="C122" s="41" t="s">
        <v>118</v>
      </c>
      <c r="D122" s="41" t="s">
        <v>17</v>
      </c>
      <c r="E122" s="132">
        <v>2306</v>
      </c>
      <c r="F122" s="89"/>
      <c r="G122" s="87"/>
      <c r="H122" s="87"/>
      <c r="I122" s="87"/>
      <c r="J122" s="89"/>
      <c r="K122" s="90">
        <f t="shared" si="12"/>
        <v>2306</v>
      </c>
      <c r="L122" s="56"/>
      <c r="M122" s="99">
        <v>1</v>
      </c>
    </row>
    <row r="123" spans="1:13" ht="33.75" customHeight="1">
      <c r="A123" s="27">
        <v>602</v>
      </c>
      <c r="B123" s="27" t="s">
        <v>116</v>
      </c>
      <c r="C123" s="41" t="s">
        <v>119</v>
      </c>
      <c r="D123" s="41" t="s">
        <v>17</v>
      </c>
      <c r="E123" s="132">
        <v>4171</v>
      </c>
      <c r="F123" s="89"/>
      <c r="G123" s="87"/>
      <c r="H123" s="87"/>
      <c r="I123" s="87"/>
      <c r="J123" s="89"/>
      <c r="K123" s="90">
        <f t="shared" si="12"/>
        <v>4171</v>
      </c>
      <c r="L123" s="56"/>
      <c r="M123" s="99">
        <v>1</v>
      </c>
    </row>
    <row r="124" spans="4:13" ht="33.75" customHeight="1" thickBot="1">
      <c r="D124" s="48" t="s">
        <v>18</v>
      </c>
      <c r="E124" s="110">
        <f aca="true" t="shared" si="13" ref="E124:K124">SUM(E110:E123)</f>
        <v>44501</v>
      </c>
      <c r="F124" s="110">
        <f t="shared" si="13"/>
        <v>0</v>
      </c>
      <c r="G124" s="110">
        <f t="shared" si="13"/>
        <v>0</v>
      </c>
      <c r="H124" s="110">
        <f t="shared" si="13"/>
        <v>0</v>
      </c>
      <c r="I124" s="110">
        <f t="shared" si="13"/>
        <v>0</v>
      </c>
      <c r="J124" s="110">
        <f t="shared" si="13"/>
        <v>0</v>
      </c>
      <c r="K124" s="110">
        <f t="shared" si="13"/>
        <v>44501</v>
      </c>
      <c r="M124" s="59"/>
    </row>
    <row r="125" ht="12.75">
      <c r="M125" s="129"/>
    </row>
    <row r="126" ht="21" customHeight="1">
      <c r="M126" s="129"/>
    </row>
    <row r="127" spans="1:13" ht="13.5" thickBot="1">
      <c r="A127" s="3"/>
      <c r="B127" s="3"/>
      <c r="C127" s="3"/>
      <c r="D127" s="153" t="s">
        <v>0</v>
      </c>
      <c r="E127" s="153"/>
      <c r="F127" s="153"/>
      <c r="G127" s="153"/>
      <c r="H127" s="153"/>
      <c r="I127" s="3"/>
      <c r="J127" s="3"/>
      <c r="K127" s="65"/>
      <c r="L127" s="3"/>
      <c r="M127" s="129"/>
    </row>
    <row r="128" spans="1:13" ht="13.5" thickBot="1">
      <c r="A128" s="3"/>
      <c r="B128" s="3"/>
      <c r="C128" s="3"/>
      <c r="D128" s="154" t="s">
        <v>1</v>
      </c>
      <c r="E128" s="154"/>
      <c r="F128" s="154"/>
      <c r="G128" s="154"/>
      <c r="H128" s="154"/>
      <c r="I128" s="3"/>
      <c r="J128" s="3"/>
      <c r="K128" s="65"/>
      <c r="L128" s="4" t="s">
        <v>108</v>
      </c>
      <c r="M128" s="129"/>
    </row>
    <row r="129" spans="1:13" ht="12.75">
      <c r="A129" s="3"/>
      <c r="B129" s="3"/>
      <c r="C129" s="3"/>
      <c r="D129" s="155" t="s">
        <v>164</v>
      </c>
      <c r="E129" s="155"/>
      <c r="F129" s="155"/>
      <c r="G129" s="155"/>
      <c r="H129" s="155"/>
      <c r="I129" s="3"/>
      <c r="J129" s="3"/>
      <c r="K129" s="65"/>
      <c r="L129" s="3"/>
      <c r="M129" s="129"/>
    </row>
    <row r="130" spans="1:13" ht="12.75">
      <c r="A130" s="5"/>
      <c r="B130" s="5"/>
      <c r="C130" s="6" t="s">
        <v>124</v>
      </c>
      <c r="D130" s="7"/>
      <c r="E130" s="8"/>
      <c r="F130" s="9"/>
      <c r="G130" s="10"/>
      <c r="H130" s="11"/>
      <c r="I130" s="11"/>
      <c r="J130" s="11"/>
      <c r="K130" s="66"/>
      <c r="L130" s="12"/>
      <c r="M130" s="129"/>
    </row>
    <row r="131" ht="13.5" thickBot="1">
      <c r="M131" s="129"/>
    </row>
    <row r="132" spans="1:13" ht="13.5" thickBot="1">
      <c r="A132" s="5"/>
      <c r="B132" s="5"/>
      <c r="C132" s="6"/>
      <c r="D132" s="7"/>
      <c r="E132" s="156" t="s">
        <v>3</v>
      </c>
      <c r="F132" s="156"/>
      <c r="G132" s="157" t="s">
        <v>29</v>
      </c>
      <c r="H132" s="157"/>
      <c r="I132" s="157"/>
      <c r="J132" s="157"/>
      <c r="K132" s="66"/>
      <c r="L132" s="12"/>
      <c r="M132" s="129"/>
    </row>
    <row r="133" spans="1:13" ht="13.5" thickBot="1">
      <c r="A133" s="46" t="s">
        <v>4</v>
      </c>
      <c r="B133" s="158" t="s">
        <v>35</v>
      </c>
      <c r="C133" s="160" t="s">
        <v>5</v>
      </c>
      <c r="D133" s="162" t="s">
        <v>6</v>
      </c>
      <c r="E133" s="143" t="s">
        <v>7</v>
      </c>
      <c r="F133" s="145" t="s">
        <v>8</v>
      </c>
      <c r="G133" s="143" t="s">
        <v>30</v>
      </c>
      <c r="H133" s="145" t="s">
        <v>9</v>
      </c>
      <c r="I133" s="143" t="s">
        <v>8</v>
      </c>
      <c r="J133" s="147" t="s">
        <v>10</v>
      </c>
      <c r="K133" s="149" t="s">
        <v>11</v>
      </c>
      <c r="L133" s="151" t="s">
        <v>12</v>
      </c>
      <c r="M133" s="129"/>
    </row>
    <row r="134" spans="1:13" ht="12.75">
      <c r="A134" s="127" t="s">
        <v>13</v>
      </c>
      <c r="B134" s="159"/>
      <c r="C134" s="161"/>
      <c r="D134" s="163"/>
      <c r="E134" s="144"/>
      <c r="F134" s="146"/>
      <c r="G134" s="144"/>
      <c r="H134" s="146"/>
      <c r="I134" s="144"/>
      <c r="J134" s="148"/>
      <c r="K134" s="150"/>
      <c r="L134" s="152"/>
      <c r="M134" s="129"/>
    </row>
    <row r="135" spans="1:13" ht="34.5" customHeight="1">
      <c r="A135" s="128">
        <v>602</v>
      </c>
      <c r="B135" s="128" t="s">
        <v>120</v>
      </c>
      <c r="C135" s="128" t="s">
        <v>121</v>
      </c>
      <c r="D135" s="41" t="s">
        <v>17</v>
      </c>
      <c r="E135" s="132">
        <v>3282</v>
      </c>
      <c r="F135" s="89"/>
      <c r="G135" s="87"/>
      <c r="H135" s="90"/>
      <c r="I135" s="87"/>
      <c r="J135" s="89"/>
      <c r="K135" s="90">
        <f aca="true" t="shared" si="14" ref="K135:K146">SUM(E135:F135)-SUM(G135:J135)</f>
        <v>3282</v>
      </c>
      <c r="L135" s="53"/>
      <c r="M135" s="129">
        <v>1</v>
      </c>
    </row>
    <row r="136" spans="1:13" ht="33.75" customHeight="1">
      <c r="A136" s="128">
        <v>102</v>
      </c>
      <c r="B136" s="128" t="s">
        <v>126</v>
      </c>
      <c r="C136" s="128" t="s">
        <v>125</v>
      </c>
      <c r="D136" s="41" t="s">
        <v>17</v>
      </c>
      <c r="E136" s="132">
        <v>2520</v>
      </c>
      <c r="F136" s="89"/>
      <c r="G136" s="87"/>
      <c r="H136" s="90"/>
      <c r="I136" s="87"/>
      <c r="J136" s="89"/>
      <c r="K136" s="90">
        <f t="shared" si="14"/>
        <v>2520</v>
      </c>
      <c r="L136" s="53"/>
      <c r="M136" s="129">
        <v>1</v>
      </c>
    </row>
    <row r="137" spans="1:13" ht="33.75" customHeight="1">
      <c r="A137" s="128">
        <v>102</v>
      </c>
      <c r="B137" s="128" t="s">
        <v>127</v>
      </c>
      <c r="C137" s="128" t="s">
        <v>128</v>
      </c>
      <c r="D137" s="41" t="s">
        <v>21</v>
      </c>
      <c r="E137" s="132">
        <v>5597</v>
      </c>
      <c r="F137" s="89"/>
      <c r="G137" s="87"/>
      <c r="H137" s="90"/>
      <c r="I137" s="87"/>
      <c r="J137" s="89"/>
      <c r="K137" s="90">
        <f t="shared" si="14"/>
        <v>5597</v>
      </c>
      <c r="L137" s="53"/>
      <c r="M137" s="129">
        <v>1</v>
      </c>
    </row>
    <row r="138" spans="1:13" ht="33.75" customHeight="1">
      <c r="A138" s="128">
        <v>102</v>
      </c>
      <c r="B138" s="128" t="s">
        <v>129</v>
      </c>
      <c r="C138" s="128" t="s">
        <v>133</v>
      </c>
      <c r="D138" s="41" t="s">
        <v>16</v>
      </c>
      <c r="E138" s="132">
        <v>3500</v>
      </c>
      <c r="F138" s="89"/>
      <c r="G138" s="87"/>
      <c r="H138" s="90"/>
      <c r="I138" s="87"/>
      <c r="J138" s="89"/>
      <c r="K138" s="90">
        <f t="shared" si="14"/>
        <v>3500</v>
      </c>
      <c r="L138" s="53"/>
      <c r="M138" s="129">
        <v>1</v>
      </c>
    </row>
    <row r="139" spans="1:13" ht="33.75" customHeight="1">
      <c r="A139" s="128">
        <v>102</v>
      </c>
      <c r="B139" s="128" t="s">
        <v>130</v>
      </c>
      <c r="C139" s="128" t="s">
        <v>134</v>
      </c>
      <c r="D139" s="41" t="s">
        <v>16</v>
      </c>
      <c r="E139" s="132">
        <v>1713</v>
      </c>
      <c r="F139" s="89"/>
      <c r="G139" s="87"/>
      <c r="H139" s="90"/>
      <c r="I139" s="87"/>
      <c r="J139" s="89"/>
      <c r="K139" s="90">
        <f t="shared" si="14"/>
        <v>1713</v>
      </c>
      <c r="L139" s="53"/>
      <c r="M139" s="129">
        <v>1</v>
      </c>
    </row>
    <row r="140" spans="1:13" ht="33.75" customHeight="1">
      <c r="A140" s="128">
        <v>102</v>
      </c>
      <c r="B140" s="128" t="s">
        <v>131</v>
      </c>
      <c r="C140" s="128" t="s">
        <v>135</v>
      </c>
      <c r="D140" s="41" t="s">
        <v>16</v>
      </c>
      <c r="E140" s="132">
        <v>2489</v>
      </c>
      <c r="F140" s="89"/>
      <c r="G140" s="87"/>
      <c r="H140" s="90"/>
      <c r="I140" s="87"/>
      <c r="J140" s="89"/>
      <c r="K140" s="90">
        <f t="shared" si="14"/>
        <v>2489</v>
      </c>
      <c r="L140" s="53"/>
      <c r="M140" s="129">
        <v>1</v>
      </c>
    </row>
    <row r="141" spans="1:13" ht="33.75" customHeight="1">
      <c r="A141" s="128">
        <v>102</v>
      </c>
      <c r="B141" s="128" t="s">
        <v>132</v>
      </c>
      <c r="C141" s="128" t="s">
        <v>136</v>
      </c>
      <c r="D141" s="41" t="s">
        <v>16</v>
      </c>
      <c r="E141" s="132">
        <v>1277</v>
      </c>
      <c r="F141" s="89"/>
      <c r="G141" s="87"/>
      <c r="H141" s="90"/>
      <c r="I141" s="87"/>
      <c r="J141" s="89"/>
      <c r="K141" s="90">
        <f t="shared" si="14"/>
        <v>1277</v>
      </c>
      <c r="L141" s="53"/>
      <c r="M141" s="129">
        <v>1</v>
      </c>
    </row>
    <row r="142" spans="1:13" ht="33.75" customHeight="1">
      <c r="A142" s="128">
        <v>602</v>
      </c>
      <c r="B142" s="128" t="s">
        <v>137</v>
      </c>
      <c r="C142" s="128" t="s">
        <v>150</v>
      </c>
      <c r="D142" s="41" t="s">
        <v>17</v>
      </c>
      <c r="E142" s="132">
        <v>6208</v>
      </c>
      <c r="F142" s="128"/>
      <c r="G142" s="128"/>
      <c r="H142" s="90"/>
      <c r="I142" s="128"/>
      <c r="J142" s="128"/>
      <c r="K142" s="90">
        <f t="shared" si="14"/>
        <v>6208</v>
      </c>
      <c r="L142" s="128"/>
      <c r="M142" s="129">
        <v>1</v>
      </c>
    </row>
    <row r="143" spans="1:13" ht="33.75" customHeight="1">
      <c r="A143" s="128">
        <v>102</v>
      </c>
      <c r="B143" s="128" t="s">
        <v>138</v>
      </c>
      <c r="C143" s="128" t="s">
        <v>151</v>
      </c>
      <c r="D143" s="41" t="s">
        <v>17</v>
      </c>
      <c r="E143" s="132">
        <v>2174</v>
      </c>
      <c r="F143" s="128"/>
      <c r="G143" s="128"/>
      <c r="H143" s="90">
        <v>1200</v>
      </c>
      <c r="I143" s="128"/>
      <c r="J143" s="128"/>
      <c r="K143" s="90">
        <f t="shared" si="14"/>
        <v>974</v>
      </c>
      <c r="L143" s="128"/>
      <c r="M143" s="129">
        <v>1</v>
      </c>
    </row>
    <row r="144" spans="1:13" ht="33.75" customHeight="1">
      <c r="A144" s="128">
        <v>102</v>
      </c>
      <c r="B144" s="128" t="s">
        <v>139</v>
      </c>
      <c r="C144" s="128" t="s">
        <v>152</v>
      </c>
      <c r="D144" s="41" t="s">
        <v>17</v>
      </c>
      <c r="E144" s="132">
        <v>3164</v>
      </c>
      <c r="F144" s="128"/>
      <c r="G144" s="128"/>
      <c r="H144" s="90"/>
      <c r="I144" s="128"/>
      <c r="J144" s="128"/>
      <c r="K144" s="90">
        <f t="shared" si="14"/>
        <v>3164</v>
      </c>
      <c r="L144" s="128"/>
      <c r="M144" s="129">
        <v>1</v>
      </c>
    </row>
    <row r="145" spans="1:13" ht="33.75" customHeight="1">
      <c r="A145" s="128">
        <v>102</v>
      </c>
      <c r="B145" s="128" t="s">
        <v>140</v>
      </c>
      <c r="C145" s="128" t="s">
        <v>153</v>
      </c>
      <c r="D145" s="41" t="s">
        <v>17</v>
      </c>
      <c r="E145" s="132">
        <v>1992</v>
      </c>
      <c r="F145" s="128"/>
      <c r="G145" s="128"/>
      <c r="H145" s="90"/>
      <c r="I145" s="128"/>
      <c r="J145" s="128"/>
      <c r="K145" s="90">
        <f t="shared" si="14"/>
        <v>1992</v>
      </c>
      <c r="L145" s="128"/>
      <c r="M145" s="129">
        <v>1</v>
      </c>
    </row>
    <row r="146" spans="1:13" ht="33.75" customHeight="1">
      <c r="A146" s="128">
        <v>102</v>
      </c>
      <c r="B146" s="128" t="s">
        <v>141</v>
      </c>
      <c r="C146" s="128" t="s">
        <v>154</v>
      </c>
      <c r="D146" s="41" t="s">
        <v>17</v>
      </c>
      <c r="E146" s="132">
        <v>4567</v>
      </c>
      <c r="F146" s="128"/>
      <c r="G146" s="128"/>
      <c r="H146" s="90"/>
      <c r="I146" s="128"/>
      <c r="J146" s="128"/>
      <c r="K146" s="90">
        <f t="shared" si="14"/>
        <v>4567</v>
      </c>
      <c r="L146" s="128"/>
      <c r="M146" s="129">
        <v>1</v>
      </c>
    </row>
    <row r="147" spans="4:11" ht="13.5" thickBot="1">
      <c r="D147" s="48" t="s">
        <v>18</v>
      </c>
      <c r="E147" s="110">
        <f>SUM(E135:E146)</f>
        <v>38483</v>
      </c>
      <c r="F147" s="110">
        <f aca="true" t="shared" si="15" ref="F147:K147">SUM(F135:F146)</f>
        <v>0</v>
      </c>
      <c r="G147" s="110">
        <f t="shared" si="15"/>
        <v>0</v>
      </c>
      <c r="H147" s="110">
        <f t="shared" si="15"/>
        <v>1200</v>
      </c>
      <c r="I147" s="110">
        <f t="shared" si="15"/>
        <v>0</v>
      </c>
      <c r="J147" s="110">
        <f t="shared" si="15"/>
        <v>0</v>
      </c>
      <c r="K147" s="110">
        <f t="shared" si="15"/>
        <v>37283</v>
      </c>
    </row>
    <row r="148" spans="4:13" ht="12.75">
      <c r="D148" s="15"/>
      <c r="E148" s="125"/>
      <c r="F148" s="125"/>
      <c r="G148" s="125"/>
      <c r="H148" s="125"/>
      <c r="I148" s="125"/>
      <c r="J148" s="125"/>
      <c r="K148" s="125"/>
      <c r="M148" s="129"/>
    </row>
    <row r="149" spans="4:13" ht="12.75">
      <c r="D149" s="15"/>
      <c r="E149" s="125"/>
      <c r="F149" s="125"/>
      <c r="G149" s="125"/>
      <c r="H149" s="125"/>
      <c r="I149" s="125"/>
      <c r="J149" s="125"/>
      <c r="K149" s="125"/>
      <c r="M149" s="129"/>
    </row>
    <row r="150" spans="1:13" ht="13.5" thickBot="1">
      <c r="A150" s="3"/>
      <c r="B150" s="3"/>
      <c r="C150" s="3"/>
      <c r="D150" s="153" t="s">
        <v>0</v>
      </c>
      <c r="E150" s="153"/>
      <c r="F150" s="153"/>
      <c r="G150" s="153"/>
      <c r="H150" s="153"/>
      <c r="I150" s="3"/>
      <c r="J150" s="3"/>
      <c r="K150" s="65"/>
      <c r="L150" s="3"/>
      <c r="M150" s="129"/>
    </row>
    <row r="151" spans="1:13" ht="13.5" thickBot="1">
      <c r="A151" s="3"/>
      <c r="B151" s="3"/>
      <c r="C151" s="3"/>
      <c r="D151" s="154" t="s">
        <v>1</v>
      </c>
      <c r="E151" s="154"/>
      <c r="F151" s="154"/>
      <c r="G151" s="154"/>
      <c r="H151" s="154"/>
      <c r="I151" s="3"/>
      <c r="J151" s="3"/>
      <c r="K151" s="65"/>
      <c r="L151" s="4" t="s">
        <v>163</v>
      </c>
      <c r="M151" s="129"/>
    </row>
    <row r="152" spans="1:13" ht="12.75">
      <c r="A152" s="3"/>
      <c r="B152" s="3"/>
      <c r="C152" s="3"/>
      <c r="D152" s="155" t="s">
        <v>164</v>
      </c>
      <c r="E152" s="155"/>
      <c r="F152" s="155"/>
      <c r="G152" s="155"/>
      <c r="H152" s="155"/>
      <c r="I152" s="3"/>
      <c r="J152" s="3"/>
      <c r="K152" s="65"/>
      <c r="L152" s="3"/>
      <c r="M152" s="129"/>
    </row>
    <row r="153" spans="1:13" ht="12.75">
      <c r="A153" s="5"/>
      <c r="B153" s="5"/>
      <c r="C153" s="6" t="s">
        <v>124</v>
      </c>
      <c r="D153" s="7"/>
      <c r="E153" s="8"/>
      <c r="F153" s="9"/>
      <c r="G153" s="10"/>
      <c r="H153" s="11"/>
      <c r="I153" s="11"/>
      <c r="J153" s="11"/>
      <c r="K153" s="66"/>
      <c r="L153" s="12"/>
      <c r="M153" s="129"/>
    </row>
    <row r="154" ht="13.5" thickBot="1">
      <c r="M154" s="129"/>
    </row>
    <row r="155" spans="1:13" ht="13.5" thickBot="1">
      <c r="A155" s="5"/>
      <c r="B155" s="5"/>
      <c r="C155" s="6"/>
      <c r="D155" s="7"/>
      <c r="E155" s="156" t="s">
        <v>3</v>
      </c>
      <c r="F155" s="156"/>
      <c r="G155" s="157" t="s">
        <v>29</v>
      </c>
      <c r="H155" s="157"/>
      <c r="I155" s="157"/>
      <c r="J155" s="157"/>
      <c r="K155" s="66"/>
      <c r="L155" s="12"/>
      <c r="M155" s="129"/>
    </row>
    <row r="156" spans="1:13" ht="13.5" thickBot="1">
      <c r="A156" s="46" t="s">
        <v>4</v>
      </c>
      <c r="B156" s="158" t="s">
        <v>35</v>
      </c>
      <c r="C156" s="160" t="s">
        <v>5</v>
      </c>
      <c r="D156" s="162" t="s">
        <v>6</v>
      </c>
      <c r="E156" s="143" t="s">
        <v>7</v>
      </c>
      <c r="F156" s="145" t="s">
        <v>8</v>
      </c>
      <c r="G156" s="143" t="s">
        <v>30</v>
      </c>
      <c r="H156" s="145" t="s">
        <v>9</v>
      </c>
      <c r="I156" s="143" t="s">
        <v>8</v>
      </c>
      <c r="J156" s="147" t="s">
        <v>10</v>
      </c>
      <c r="K156" s="149" t="s">
        <v>11</v>
      </c>
      <c r="L156" s="151" t="s">
        <v>12</v>
      </c>
      <c r="M156" s="129"/>
    </row>
    <row r="157" spans="1:13" ht="12.75">
      <c r="A157" s="127" t="s">
        <v>13</v>
      </c>
      <c r="B157" s="159"/>
      <c r="C157" s="161"/>
      <c r="D157" s="163"/>
      <c r="E157" s="144"/>
      <c r="F157" s="146"/>
      <c r="G157" s="144"/>
      <c r="H157" s="146"/>
      <c r="I157" s="144"/>
      <c r="J157" s="148"/>
      <c r="K157" s="150"/>
      <c r="L157" s="152"/>
      <c r="M157" s="129"/>
    </row>
    <row r="158" spans="1:13" ht="36.75" customHeight="1">
      <c r="A158" s="128">
        <v>102</v>
      </c>
      <c r="B158" s="128" t="s">
        <v>142</v>
      </c>
      <c r="C158" s="128" t="s">
        <v>155</v>
      </c>
      <c r="D158" s="41" t="s">
        <v>17</v>
      </c>
      <c r="E158" s="132">
        <v>2751</v>
      </c>
      <c r="F158" s="89"/>
      <c r="G158" s="87"/>
      <c r="H158" s="87"/>
      <c r="I158" s="87"/>
      <c r="J158" s="89"/>
      <c r="K158" s="90">
        <f aca="true" t="shared" si="16" ref="K158:K165">SUM(E158:F158)-SUM(G158:J158)</f>
        <v>2751</v>
      </c>
      <c r="L158" s="53"/>
      <c r="M158" s="129">
        <v>1</v>
      </c>
    </row>
    <row r="159" spans="1:13" ht="34.5" customHeight="1">
      <c r="A159" s="128">
        <v>102</v>
      </c>
      <c r="B159" s="128" t="s">
        <v>143</v>
      </c>
      <c r="C159" s="128" t="s">
        <v>156</v>
      </c>
      <c r="D159" s="41" t="s">
        <v>17</v>
      </c>
      <c r="E159" s="132">
        <v>2740</v>
      </c>
      <c r="F159" s="89"/>
      <c r="G159" s="87"/>
      <c r="H159" s="87"/>
      <c r="I159" s="87"/>
      <c r="J159" s="89"/>
      <c r="K159" s="90">
        <f t="shared" si="16"/>
        <v>2740</v>
      </c>
      <c r="L159" s="53"/>
      <c r="M159" s="129">
        <v>1</v>
      </c>
    </row>
    <row r="160" spans="1:13" ht="35.25" customHeight="1">
      <c r="A160" s="128">
        <v>602</v>
      </c>
      <c r="B160" s="128" t="s">
        <v>144</v>
      </c>
      <c r="C160" s="128" t="s">
        <v>157</v>
      </c>
      <c r="D160" s="41" t="s">
        <v>17</v>
      </c>
      <c r="E160" s="132">
        <v>5562</v>
      </c>
      <c r="F160" s="89"/>
      <c r="G160" s="87"/>
      <c r="H160" s="87"/>
      <c r="I160" s="87"/>
      <c r="J160" s="89"/>
      <c r="K160" s="90">
        <f t="shared" si="16"/>
        <v>5562</v>
      </c>
      <c r="L160" s="53"/>
      <c r="M160" s="129">
        <v>1</v>
      </c>
    </row>
    <row r="161" spans="1:13" ht="33" customHeight="1">
      <c r="A161" s="128">
        <v>102</v>
      </c>
      <c r="B161" s="128" t="s">
        <v>145</v>
      </c>
      <c r="C161" s="128" t="s">
        <v>158</v>
      </c>
      <c r="D161" s="41" t="s">
        <v>17</v>
      </c>
      <c r="E161" s="132">
        <v>3319</v>
      </c>
      <c r="F161" s="89"/>
      <c r="G161" s="87"/>
      <c r="H161" s="87"/>
      <c r="I161" s="87"/>
      <c r="J161" s="89"/>
      <c r="K161" s="90">
        <f t="shared" si="16"/>
        <v>3319</v>
      </c>
      <c r="L161" s="53"/>
      <c r="M161" s="129">
        <v>1</v>
      </c>
    </row>
    <row r="162" spans="1:13" ht="36" customHeight="1">
      <c r="A162" s="128">
        <v>102</v>
      </c>
      <c r="B162" s="128" t="s">
        <v>146</v>
      </c>
      <c r="C162" s="128" t="s">
        <v>159</v>
      </c>
      <c r="D162" s="41" t="s">
        <v>17</v>
      </c>
      <c r="E162" s="132">
        <v>1992</v>
      </c>
      <c r="F162" s="89"/>
      <c r="G162" s="87"/>
      <c r="H162" s="87"/>
      <c r="I162" s="87"/>
      <c r="J162" s="89"/>
      <c r="K162" s="90">
        <f t="shared" si="16"/>
        <v>1992</v>
      </c>
      <c r="L162" s="53"/>
      <c r="M162" s="129">
        <v>1</v>
      </c>
    </row>
    <row r="163" spans="1:13" ht="36" customHeight="1">
      <c r="A163" s="128">
        <v>102</v>
      </c>
      <c r="B163" s="128" t="s">
        <v>147</v>
      </c>
      <c r="C163" s="128" t="s">
        <v>160</v>
      </c>
      <c r="D163" s="41" t="s">
        <v>17</v>
      </c>
      <c r="E163" s="132">
        <v>2635</v>
      </c>
      <c r="F163" s="89"/>
      <c r="G163" s="87"/>
      <c r="H163" s="87"/>
      <c r="I163" s="87"/>
      <c r="J163" s="89"/>
      <c r="K163" s="90">
        <f t="shared" si="16"/>
        <v>2635</v>
      </c>
      <c r="L163" s="53"/>
      <c r="M163" s="129">
        <v>1</v>
      </c>
    </row>
    <row r="164" spans="1:13" ht="31.5" customHeight="1">
      <c r="A164" s="128">
        <v>102</v>
      </c>
      <c r="B164" s="128" t="s">
        <v>148</v>
      </c>
      <c r="C164" s="128" t="s">
        <v>161</v>
      </c>
      <c r="D164" s="41" t="s">
        <v>17</v>
      </c>
      <c r="E164" s="132">
        <v>6324</v>
      </c>
      <c r="F164" s="89"/>
      <c r="G164" s="87"/>
      <c r="H164" s="87"/>
      <c r="I164" s="87"/>
      <c r="J164" s="89"/>
      <c r="K164" s="90">
        <f t="shared" si="16"/>
        <v>6324</v>
      </c>
      <c r="L164" s="53"/>
      <c r="M164" s="129">
        <v>1</v>
      </c>
    </row>
    <row r="165" spans="1:13" ht="39.75" customHeight="1">
      <c r="A165" s="128">
        <v>102</v>
      </c>
      <c r="B165" s="128" t="s">
        <v>149</v>
      </c>
      <c r="C165" s="128" t="s">
        <v>162</v>
      </c>
      <c r="D165" s="41" t="s">
        <v>17</v>
      </c>
      <c r="E165" s="132">
        <v>3883</v>
      </c>
      <c r="F165" s="89"/>
      <c r="G165" s="87"/>
      <c r="H165" s="87"/>
      <c r="I165" s="87"/>
      <c r="J165" s="89"/>
      <c r="K165" s="90">
        <f t="shared" si="16"/>
        <v>3883</v>
      </c>
      <c r="L165" s="53"/>
      <c r="M165" s="129">
        <v>1</v>
      </c>
    </row>
    <row r="166" spans="1:13" ht="13.5" thickBot="1">
      <c r="A166" s="142"/>
      <c r="B166" s="142"/>
      <c r="C166" s="142"/>
      <c r="D166" s="48" t="s">
        <v>18</v>
      </c>
      <c r="E166" s="110">
        <f>SUM(E158:E165)</f>
        <v>29206</v>
      </c>
      <c r="F166" s="110">
        <f>SUM(F154:F160)</f>
        <v>0</v>
      </c>
      <c r="G166" s="110">
        <f>SUM(G154:G160)</f>
        <v>0</v>
      </c>
      <c r="H166" s="110">
        <f>SUM(H154:H160)</f>
        <v>0</v>
      </c>
      <c r="I166" s="110">
        <f>SUM(I154:I160)</f>
        <v>0</v>
      </c>
      <c r="J166" s="110">
        <f>SUM(J154:J160)</f>
        <v>0</v>
      </c>
      <c r="K166" s="110">
        <f>SUM(K158:K165)</f>
        <v>29206</v>
      </c>
      <c r="L166" s="17"/>
      <c r="M166" s="129">
        <f>SUM(M1:M165)</f>
        <v>89</v>
      </c>
    </row>
    <row r="167" spans="4:13" ht="12.75">
      <c r="D167" s="15"/>
      <c r="E167" s="125"/>
      <c r="F167" s="125"/>
      <c r="G167" s="125"/>
      <c r="H167" s="125"/>
      <c r="I167" s="125"/>
      <c r="J167" s="125"/>
      <c r="K167" s="125"/>
      <c r="M167" s="129"/>
    </row>
    <row r="168" ht="12.75">
      <c r="M168" s="129"/>
    </row>
    <row r="169" spans="5:13" ht="12.75">
      <c r="E169" s="18">
        <f>E22+E45+E72+E98+E124+E147+E166</f>
        <v>313119</v>
      </c>
      <c r="F169" s="18">
        <f>F22+F45+F72+F98+F124+F147</f>
        <v>0</v>
      </c>
      <c r="G169" s="18">
        <f>G22+G45+G72+G98+G124+G147</f>
        <v>0</v>
      </c>
      <c r="H169" s="18">
        <f>H22+H45+H72+H98+H124+H147+H166</f>
        <v>2800</v>
      </c>
      <c r="I169" s="18">
        <f>I22+I45+I72+I98+I124+I147</f>
        <v>0</v>
      </c>
      <c r="J169" s="18">
        <f>J22+J45+J72+J98+J124+J147</f>
        <v>0</v>
      </c>
      <c r="K169" s="18">
        <f>K22+K45+K72+K98+K124+K147+K166</f>
        <v>310319</v>
      </c>
      <c r="M169" s="130"/>
    </row>
    <row r="170" spans="4:13" ht="12.75">
      <c r="D170" s="126" t="s">
        <v>106</v>
      </c>
      <c r="E170" s="124">
        <f>E169+F169</f>
        <v>313119</v>
      </c>
      <c r="F170" s="123"/>
      <c r="H170" s="126" t="s">
        <v>107</v>
      </c>
      <c r="J170" s="125">
        <f>G169+H169+I169+J169</f>
        <v>2800</v>
      </c>
      <c r="M170" s="31"/>
    </row>
    <row r="171" ht="12.75">
      <c r="M171" s="31"/>
    </row>
    <row r="172" ht="12.75">
      <c r="M172" s="31"/>
    </row>
    <row r="173" spans="7:13" ht="12.75">
      <c r="G173" s="60"/>
      <c r="H173" s="61"/>
      <c r="I173" s="61"/>
      <c r="J173" s="61"/>
      <c r="K173" s="72"/>
      <c r="L173" s="62"/>
      <c r="M173" s="63"/>
    </row>
    <row r="174" spans="7:13" ht="12.75">
      <c r="G174" s="60"/>
      <c r="H174" s="64"/>
      <c r="I174" s="61"/>
      <c r="J174" s="61"/>
      <c r="K174" s="72"/>
      <c r="L174" s="62"/>
      <c r="M174" s="62"/>
    </row>
    <row r="175" spans="7:13" ht="12.75">
      <c r="G175" s="60" t="s">
        <v>31</v>
      </c>
      <c r="H175" s="61" t="s">
        <v>22</v>
      </c>
      <c r="I175" s="61" t="s">
        <v>23</v>
      </c>
      <c r="J175" s="61"/>
      <c r="K175" s="72"/>
      <c r="L175" s="62"/>
      <c r="M175" s="63"/>
    </row>
    <row r="176" spans="7:13" ht="12.75">
      <c r="G176" s="60"/>
      <c r="H176" s="61"/>
      <c r="I176" s="61"/>
      <c r="J176" s="61"/>
      <c r="K176" s="72"/>
      <c r="L176" s="62"/>
      <c r="M176" s="62"/>
    </row>
    <row r="177" spans="7:13" ht="12.75">
      <c r="G177" s="60"/>
      <c r="H177" s="61"/>
      <c r="I177" s="61"/>
      <c r="J177" s="61"/>
      <c r="K177" s="72"/>
      <c r="L177" s="63"/>
      <c r="M177" s="62"/>
    </row>
    <row r="178" spans="5:13" ht="12.75">
      <c r="E178"/>
      <c r="G178" s="62"/>
      <c r="H178" s="62"/>
      <c r="I178" s="62"/>
      <c r="J178" s="62"/>
      <c r="K178" s="60"/>
      <c r="L178" s="62"/>
      <c r="M178" s="62"/>
    </row>
    <row r="179" spans="7:13" ht="12.75">
      <c r="G179" s="60"/>
      <c r="H179" s="61" t="s">
        <v>33</v>
      </c>
      <c r="I179" s="61"/>
      <c r="J179" s="61"/>
      <c r="K179" s="72"/>
      <c r="L179" s="62"/>
      <c r="M179" s="62"/>
    </row>
    <row r="180" spans="7:13" ht="12.75">
      <c r="G180" s="60"/>
      <c r="H180" s="61"/>
      <c r="I180" s="61"/>
      <c r="J180" s="61"/>
      <c r="K180" s="73"/>
      <c r="L180" s="62"/>
      <c r="M180" s="62"/>
    </row>
    <row r="181" spans="7:13" ht="12.75">
      <c r="G181" s="60"/>
      <c r="H181" s="61"/>
      <c r="I181" s="61"/>
      <c r="J181" s="61"/>
      <c r="K181" s="72"/>
      <c r="L181" s="62"/>
      <c r="M181" s="62"/>
    </row>
    <row r="185" spans="3:4" ht="12.75">
      <c r="C185" s="19" t="s">
        <v>24</v>
      </c>
      <c r="D185" s="20">
        <f>E17+E18+E19+E20+E21+E33+E34+E35+E36+E37+E38+E64+E65+E66+E67+E68+E69+E70+E71+E84+E85+E86+E88+E89+E92+E93+E94+E95+E96+E97+E110+E112+E113+E114+E115+E117+E118+E120+E121+E122+E136+E138+E139+E140+E141+E143+E144+E145+E146+E158+E159+E161+E162+E163+E164+E165</f>
        <v>159689</v>
      </c>
    </row>
    <row r="186" spans="3:4" ht="12.75">
      <c r="C186" s="21" t="s">
        <v>25</v>
      </c>
      <c r="D186" s="22">
        <f>E39+E40+E41+E42+E43+E44+E55+E56+E57+E58+E59+E60+E61+E62+E63+E111+E116+E123+E135+E142+E160</f>
        <v>88254</v>
      </c>
    </row>
    <row r="187" spans="3:4" ht="12.75">
      <c r="C187" s="23" t="s">
        <v>26</v>
      </c>
      <c r="D187" s="24">
        <f>E9++E10+E11+E12+E13+E14+E15+E16+E90+E91+E119+E137</f>
        <v>65176</v>
      </c>
    </row>
    <row r="188" spans="3:4" ht="12.75">
      <c r="C188" s="25" t="s">
        <v>27</v>
      </c>
      <c r="D188" s="26">
        <v>0</v>
      </c>
    </row>
    <row r="190" spans="4:11" ht="12.75">
      <c r="D190" s="112">
        <f>SUM(D185:D189)</f>
        <v>313119</v>
      </c>
      <c r="E190" s="1">
        <f>D190+F169</f>
        <v>313119</v>
      </c>
      <c r="F190" s="31"/>
      <c r="K190" s="74"/>
    </row>
    <row r="267" ht="12.75">
      <c r="K267" s="70" t="s">
        <v>34</v>
      </c>
    </row>
  </sheetData>
  <sheetProtection selectLockedCells="1" selectUnlockedCells="1"/>
  <mergeCells count="112">
    <mergeCell ref="G156:G157"/>
    <mergeCell ref="H156:H157"/>
    <mergeCell ref="I156:I157"/>
    <mergeCell ref="J156:J157"/>
    <mergeCell ref="K156:K157"/>
    <mergeCell ref="L156:L157"/>
    <mergeCell ref="D150:H150"/>
    <mergeCell ref="D151:H151"/>
    <mergeCell ref="D152:H152"/>
    <mergeCell ref="E155:F155"/>
    <mergeCell ref="G155:J155"/>
    <mergeCell ref="B156:B157"/>
    <mergeCell ref="C156:C157"/>
    <mergeCell ref="D156:D157"/>
    <mergeCell ref="E156:E157"/>
    <mergeCell ref="F156:F157"/>
    <mergeCell ref="B6:B7"/>
    <mergeCell ref="B30:B31"/>
    <mergeCell ref="B52:B53"/>
    <mergeCell ref="B81:B82"/>
    <mergeCell ref="B107:B108"/>
    <mergeCell ref="H107:H108"/>
    <mergeCell ref="C107:C108"/>
    <mergeCell ref="E107:E108"/>
    <mergeCell ref="F107:F108"/>
    <mergeCell ref="G107:G108"/>
    <mergeCell ref="I107:I108"/>
    <mergeCell ref="J107:J108"/>
    <mergeCell ref="K107:K108"/>
    <mergeCell ref="L107:L108"/>
    <mergeCell ref="D101:H101"/>
    <mergeCell ref="D102:H102"/>
    <mergeCell ref="D103:H103"/>
    <mergeCell ref="E106:F106"/>
    <mergeCell ref="G106:J106"/>
    <mergeCell ref="D107:D108"/>
    <mergeCell ref="K6:K7"/>
    <mergeCell ref="C6:C7"/>
    <mergeCell ref="F6:F7"/>
    <mergeCell ref="G6:G7"/>
    <mergeCell ref="H6:H7"/>
    <mergeCell ref="L6:L7"/>
    <mergeCell ref="D24:H24"/>
    <mergeCell ref="D25:H25"/>
    <mergeCell ref="D26:H26"/>
    <mergeCell ref="E5:F5"/>
    <mergeCell ref="G5:J5"/>
    <mergeCell ref="I6:I7"/>
    <mergeCell ref="J6:J7"/>
    <mergeCell ref="D6:D7"/>
    <mergeCell ref="E6:E7"/>
    <mergeCell ref="H81:H82"/>
    <mergeCell ref="I81:I82"/>
    <mergeCell ref="J81:J82"/>
    <mergeCell ref="K81:K82"/>
    <mergeCell ref="L81:L82"/>
    <mergeCell ref="D75:H75"/>
    <mergeCell ref="D76:H76"/>
    <mergeCell ref="D77:H77"/>
    <mergeCell ref="E80:F80"/>
    <mergeCell ref="G80:J80"/>
    <mergeCell ref="C81:C82"/>
    <mergeCell ref="D81:D82"/>
    <mergeCell ref="E81:E82"/>
    <mergeCell ref="F81:F82"/>
    <mergeCell ref="G81:G82"/>
    <mergeCell ref="D1:H1"/>
    <mergeCell ref="D2:H2"/>
    <mergeCell ref="D3:H3"/>
    <mergeCell ref="E29:F29"/>
    <mergeCell ref="G29:J29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D47:H47"/>
    <mergeCell ref="D48:H48"/>
    <mergeCell ref="C52:C53"/>
    <mergeCell ref="D52:D53"/>
    <mergeCell ref="E52:E53"/>
    <mergeCell ref="F52:F53"/>
    <mergeCell ref="G52:G53"/>
    <mergeCell ref="H52:H53"/>
    <mergeCell ref="J52:J53"/>
    <mergeCell ref="K52:K53"/>
    <mergeCell ref="L52:L53"/>
    <mergeCell ref="D49:H49"/>
    <mergeCell ref="E51:F51"/>
    <mergeCell ref="G51:J51"/>
    <mergeCell ref="I52:I53"/>
    <mergeCell ref="D127:H127"/>
    <mergeCell ref="D128:H128"/>
    <mergeCell ref="D129:H129"/>
    <mergeCell ref="E132:F132"/>
    <mergeCell ref="G132:J132"/>
    <mergeCell ref="B133:B134"/>
    <mergeCell ref="C133:C134"/>
    <mergeCell ref="D133:D134"/>
    <mergeCell ref="E133:E134"/>
    <mergeCell ref="F133:F134"/>
    <mergeCell ref="G133:G134"/>
    <mergeCell ref="H133:H134"/>
    <mergeCell ref="I133:I134"/>
    <mergeCell ref="J133:J134"/>
    <mergeCell ref="K133:K134"/>
    <mergeCell ref="L133:L134"/>
  </mergeCells>
  <printOptions/>
  <pageMargins left="0.6692913385826772" right="0.15748031496062992" top="0.1968503937007874" bottom="0.1968503937007874" header="0.5118110236220472" footer="0.5118110236220472"/>
  <pageSetup fitToHeight="1" fitToWidth="1" horizontalDpi="600" verticalDpi="600" orientation="landscape" scale="1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HP</cp:lastModifiedBy>
  <cp:lastPrinted>2019-10-28T18:51:23Z</cp:lastPrinted>
  <dcterms:created xsi:type="dcterms:W3CDTF">2014-09-04T19:53:31Z</dcterms:created>
  <dcterms:modified xsi:type="dcterms:W3CDTF">2019-10-28T18:52:26Z</dcterms:modified>
  <cp:category/>
  <cp:version/>
  <cp:contentType/>
  <cp:contentStatus/>
</cp:coreProperties>
</file>